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showInkAnnotation="0" codeName="ThisWorkbook" defaultThemeVersion="166925"/>
  <mc:AlternateContent xmlns:mc="http://schemas.openxmlformats.org/markup-compatibility/2006">
    <mc:Choice Requires="x15">
      <x15ac:absPath xmlns:x15ac="http://schemas.microsoft.com/office/spreadsheetml/2010/11/ac" url="https://ucaqld-my.sharepoint.com/personal/meri_stoerr_ucaqld_com_au/Documents/"/>
    </mc:Choice>
  </mc:AlternateContent>
  <xr:revisionPtr revIDLastSave="1" documentId="8_{10E20088-4D48-4665-A21E-874E21CF508C}" xr6:coauthVersionLast="47" xr6:coauthVersionMax="47" xr10:uidLastSave="{A96FBC90-56DA-4235-A3AE-3C602A193025}"/>
  <bookViews>
    <workbookView xWindow="28680" yWindow="-150" windowWidth="29040" windowHeight="16440" xr2:uid="{D7833D03-D32B-4D5D-8C67-76890257476D}"/>
  </bookViews>
  <sheets>
    <sheet name="Report" sheetId="1" r:id="rId1"/>
    <sheet name="Notes " sheetId="3" r:id="rId2"/>
    <sheet name="Lists" sheetId="4" r:id="rId3"/>
  </sheets>
  <definedNames>
    <definedName name="_xlnm._FilterDatabase" localSheetId="0" hidden="1">Report!$A$77:$G$134</definedName>
    <definedName name="Bremer_Brisbane">Lists!$A$2:$A$36</definedName>
    <definedName name="Carpentaria">Lists!$B$2:$B$37</definedName>
    <definedName name="Central_Queensland">Lists!$C$2:$C$37</definedName>
    <definedName name="Mary_Burnett">Lists!$D$2:$D$36</definedName>
    <definedName name="Moreton_Rivers">Lists!$E$2:$E$36</definedName>
    <definedName name="_xlnm.Print_Area" localSheetId="0">Report!$C$1:$F$238</definedName>
    <definedName name="South_Moreton">Lists!$F$2:$F$36</definedName>
    <definedName name="The_Downs">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1" l="1"/>
  <c r="F192" i="1" l="1"/>
  <c r="J2" i="4" a="1"/>
  <c r="J2" i="4" s="1"/>
  <c r="F74" i="1"/>
  <c r="F54" i="1" l="1"/>
  <c r="F197" i="1"/>
  <c r="F194" i="1" s="1"/>
  <c r="F182" i="1"/>
  <c r="F158" i="1"/>
  <c r="F129" i="1"/>
  <c r="F150" i="1"/>
  <c r="F60" i="1"/>
  <c r="B230" i="1" l="1"/>
  <c r="A230" i="1"/>
  <c r="B229" i="1"/>
  <c r="A229" i="1"/>
  <c r="B228" i="1"/>
  <c r="A228" i="1"/>
  <c r="B218" i="1" l="1"/>
  <c r="A218" i="1"/>
  <c r="B206" i="1"/>
  <c r="A206" i="1"/>
  <c r="B215" i="1"/>
  <c r="A215" i="1"/>
  <c r="B212" i="1"/>
  <c r="A212" i="1"/>
  <c r="B209" i="1"/>
  <c r="A209" i="1"/>
  <c r="B199" i="1"/>
  <c r="A199" i="1"/>
  <c r="B194" i="1"/>
  <c r="A194" i="1"/>
  <c r="B184" i="1"/>
  <c r="A184" i="1"/>
  <c r="B160" i="1"/>
  <c r="A160" i="1"/>
  <c r="B155" i="1"/>
  <c r="A155" i="1"/>
  <c r="B151" i="1"/>
  <c r="A151" i="1"/>
  <c r="B150" i="1"/>
  <c r="A150" i="1"/>
  <c r="B149" i="1"/>
  <c r="A149" i="1"/>
  <c r="B148" i="1"/>
  <c r="A148" i="1"/>
  <c r="B147" i="1"/>
  <c r="A147" i="1"/>
  <c r="B146" i="1"/>
  <c r="A146" i="1"/>
  <c r="B143" i="1"/>
  <c r="A143" i="1"/>
  <c r="B142" i="1"/>
  <c r="A142" i="1"/>
  <c r="B141" i="1"/>
  <c r="A141" i="1"/>
  <c r="B140" i="1"/>
  <c r="A140" i="1"/>
  <c r="B139" i="1"/>
  <c r="A139" i="1"/>
  <c r="B134" i="1"/>
  <c r="A134" i="1"/>
  <c r="B133" i="1"/>
  <c r="A133" i="1"/>
  <c r="B132" i="1"/>
  <c r="A132" i="1"/>
  <c r="B131" i="1"/>
  <c r="A131" i="1"/>
  <c r="B129" i="1"/>
  <c r="A129" i="1"/>
  <c r="B128" i="1"/>
  <c r="A128" i="1"/>
  <c r="B127" i="1"/>
  <c r="A127" i="1"/>
  <c r="B126" i="1"/>
  <c r="A126" i="1"/>
  <c r="B125" i="1"/>
  <c r="A125" i="1"/>
  <c r="B124" i="1"/>
  <c r="A124" i="1"/>
  <c r="B122" i="1"/>
  <c r="A122" i="1"/>
  <c r="B121" i="1"/>
  <c r="A121" i="1"/>
  <c r="B120" i="1"/>
  <c r="A120" i="1"/>
  <c r="B119" i="1"/>
  <c r="A119" i="1"/>
  <c r="B114" i="1"/>
  <c r="A114" i="1"/>
  <c r="B110" i="1"/>
  <c r="A110" i="1"/>
  <c r="B109" i="1"/>
  <c r="A109" i="1"/>
  <c r="B107" i="1"/>
  <c r="A107" i="1"/>
  <c r="B106" i="1"/>
  <c r="A106" i="1"/>
  <c r="B104" i="1"/>
  <c r="A104" i="1"/>
  <c r="B103" i="1"/>
  <c r="A103" i="1"/>
  <c r="B102" i="1"/>
  <c r="A102" i="1"/>
  <c r="B101" i="1"/>
  <c r="A101" i="1"/>
  <c r="B100" i="1"/>
  <c r="A100" i="1"/>
  <c r="B99" i="1"/>
  <c r="A99" i="1"/>
  <c r="B97" i="1"/>
  <c r="A97" i="1"/>
  <c r="B96" i="1"/>
  <c r="A96" i="1"/>
  <c r="B95" i="1"/>
  <c r="A95" i="1"/>
  <c r="B94" i="1"/>
  <c r="A94" i="1"/>
  <c r="B93" i="1"/>
  <c r="A93" i="1"/>
  <c r="B92" i="1"/>
  <c r="A92" i="1"/>
  <c r="B91" i="1"/>
  <c r="A91" i="1"/>
  <c r="B90" i="1"/>
  <c r="A90" i="1"/>
  <c r="B89" i="1"/>
  <c r="A89" i="1"/>
  <c r="B87" i="1"/>
  <c r="A87" i="1"/>
  <c r="B86" i="1"/>
  <c r="A86" i="1"/>
  <c r="B85" i="1"/>
  <c r="A85" i="1"/>
  <c r="B84" i="1"/>
  <c r="A84" i="1"/>
  <c r="B83" i="1"/>
  <c r="A83" i="1"/>
  <c r="B82" i="1"/>
  <c r="A82" i="1"/>
  <c r="B80" i="1"/>
  <c r="A80" i="1"/>
  <c r="B79" i="1"/>
  <c r="A79" i="1"/>
  <c r="B75" i="1"/>
  <c r="A75" i="1"/>
  <c r="B74" i="1"/>
  <c r="A74" i="1"/>
  <c r="B73" i="1"/>
  <c r="A73" i="1"/>
  <c r="B71" i="1"/>
  <c r="A71" i="1"/>
  <c r="B70" i="1"/>
  <c r="A70" i="1"/>
  <c r="B69" i="1"/>
  <c r="A69" i="1"/>
  <c r="B68" i="1"/>
  <c r="A68" i="1"/>
  <c r="B67" i="1"/>
  <c r="A67" i="1"/>
  <c r="B66" i="1"/>
  <c r="A66" i="1"/>
  <c r="B64" i="1"/>
  <c r="A64" i="1"/>
  <c r="B63" i="1"/>
  <c r="A63" i="1"/>
  <c r="B62" i="1"/>
  <c r="A62" i="1"/>
  <c r="B60" i="1"/>
  <c r="A60" i="1"/>
  <c r="B59" i="1"/>
  <c r="A59" i="1"/>
  <c r="B58" i="1"/>
  <c r="A58" i="1"/>
  <c r="B57" i="1"/>
  <c r="A57" i="1"/>
  <c r="B56" i="1"/>
  <c r="A56" i="1"/>
  <c r="B54" i="1"/>
  <c r="A54" i="1"/>
  <c r="B53" i="1"/>
  <c r="A53" i="1"/>
  <c r="B52" i="1"/>
  <c r="A52" i="1"/>
  <c r="B51" i="1"/>
  <c r="A51" i="1"/>
  <c r="B50" i="1"/>
  <c r="A50" i="1"/>
  <c r="B49" i="1"/>
  <c r="A49" i="1"/>
  <c r="B48" i="1"/>
  <c r="A48" i="1"/>
  <c r="B47" i="1"/>
  <c r="A47" i="1"/>
  <c r="B46" i="1"/>
  <c r="A46" i="1"/>
  <c r="F215" i="1" l="1"/>
  <c r="F212" i="1"/>
  <c r="F87" i="1"/>
  <c r="F209" i="1"/>
  <c r="F199" i="1"/>
  <c r="F206" i="1" s="1"/>
  <c r="F143" i="1"/>
  <c r="F132" i="1"/>
  <c r="F122" i="1"/>
  <c r="F107" i="1"/>
  <c r="F71" i="1"/>
  <c r="F64" i="1"/>
  <c r="F75" i="1" l="1"/>
  <c r="F218" i="1"/>
  <c r="F133" i="1"/>
  <c r="F151" i="1"/>
  <c r="F1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Meri Stoerr</author>
  </authors>
  <commentList>
    <comment ref="F105" authorId="0" shapeId="0" xr:uid="{AD6DD937-E6EB-4781-9089-EC893F3E31D5}">
      <text>
        <r>
          <rPr>
            <b/>
            <sz val="9"/>
            <color indexed="81"/>
            <rFont val="Tahoma"/>
            <family val="2"/>
          </rPr>
          <t>Please include in training Expenses E-4</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<sst xmlns="http://schemas.openxmlformats.org/spreadsheetml/2006/main" count="545" uniqueCount="510">
  <si>
    <t>2026 Congregation Annual Return</t>
  </si>
  <si>
    <t>DUE DATE:  15 September 2026</t>
  </si>
  <si>
    <t>Welcome to the Annual Congregation Financial Return.  Accompanying the form is a set of guidelines to assist you. You are also encouraged to contact your Presbytery Treasurer or the Accountant - Mission Relations,  by email pres.accounts@ucaqld.com.au or phone 07 3377 9726 for assistance.</t>
  </si>
  <si>
    <t>Presbytery :</t>
  </si>
  <si>
    <t>Mary Burnett</t>
  </si>
  <si>
    <t>Congregation :</t>
  </si>
  <si>
    <t>Congregation Customer Account Code :</t>
  </si>
  <si>
    <t>Reporting Period (eg Calendar Year, Financial Year or other)</t>
  </si>
  <si>
    <t xml:space="preserve">We certify that:                                                                                                                                                    The following schedules represent a complete statement of all bank accounts, investments, loans and other debts within the Congregation and its activities and that such accounts have been approved by Church Council.                                                                                                                                                  That the financial statements have been prepared for each approved organisation for the period ended ................................................
</t>
  </si>
  <si>
    <t xml:space="preserve">The following schedules represent a complete statement of all bank accounts, investments, loans, other debts and transactions made and/or held  by the Congregation and its activities,  during the period/at the end of (as appropriate) the period shown above and that such accounts have been approved by Church Council.    </t>
  </si>
  <si>
    <t xml:space="preserve">Chairperson Church Council                                                      </t>
  </si>
  <si>
    <t xml:space="preserve">Treasurer Church Council                                                      </t>
  </si>
  <si>
    <t>Name</t>
  </si>
  <si>
    <t>Phone</t>
  </si>
  <si>
    <t>Email</t>
  </si>
  <si>
    <t>MA-1</t>
  </si>
  <si>
    <t>Number of congregants (members, adherents, people on roll)</t>
  </si>
  <si>
    <t>MA-2</t>
  </si>
  <si>
    <t>In the last year, how many new congregants joined the church?</t>
  </si>
  <si>
    <t>MA-3</t>
  </si>
  <si>
    <t>Average weekly Worship Attendance</t>
  </si>
  <si>
    <t>MA-4</t>
  </si>
  <si>
    <t>Number of Children people (0-11 years)</t>
  </si>
  <si>
    <t>MA-5</t>
  </si>
  <si>
    <t>Number of  people (12-29 years)</t>
  </si>
  <si>
    <t>MA-6</t>
  </si>
  <si>
    <t>Number of  people (30-59 years)</t>
  </si>
  <si>
    <t>MA-7</t>
  </si>
  <si>
    <t>Number of  people (60+ years)</t>
  </si>
  <si>
    <t>MA-8</t>
  </si>
  <si>
    <t>Number of Ministers (Part-time to be shown as decimal of full time. Eg: half would be .5)</t>
  </si>
  <si>
    <t>MA-9</t>
  </si>
  <si>
    <t>Number of paid employees (Full time). (Part-time to be shown as decimal of full time. Eg: half would be .5)</t>
  </si>
  <si>
    <t>MA-10</t>
  </si>
  <si>
    <t>Number of Baptisms for the year - infant</t>
  </si>
  <si>
    <t>MA-11</t>
  </si>
  <si>
    <t xml:space="preserve">Number of Adult Baptisms/ Confirmations for the year </t>
  </si>
  <si>
    <t>MA-12</t>
  </si>
  <si>
    <t>In the last year, how many people became Christians?</t>
  </si>
  <si>
    <t>MA-13</t>
  </si>
  <si>
    <t>Number of Funerals</t>
  </si>
  <si>
    <t>MA-14</t>
  </si>
  <si>
    <t>Number of Weddings</t>
  </si>
  <si>
    <t>MA-15</t>
  </si>
  <si>
    <t>Number of groups that meet primarily for faith or discipleship?</t>
  </si>
  <si>
    <t>MA-16</t>
  </si>
  <si>
    <t>Number of social activities/ groups</t>
  </si>
  <si>
    <t>MA-17</t>
  </si>
  <si>
    <t>Number of activities for younger generations does your church currently undertake?</t>
  </si>
  <si>
    <t>MA-18</t>
  </si>
  <si>
    <t>Are you considering planting or have you established  a new church/service/missional community?</t>
  </si>
  <si>
    <t>MA-19</t>
  </si>
  <si>
    <t>Involvement in social justice/community activities (No of activities)</t>
  </si>
  <si>
    <t>MA-20</t>
  </si>
  <si>
    <t>Number of Registered Volunteers</t>
  </si>
  <si>
    <t>MA-21</t>
  </si>
  <si>
    <t>Does your church use social media for digital marketing?</t>
  </si>
  <si>
    <t>RECEIPTS AND PAYMENTS</t>
  </si>
  <si>
    <t>Ref.</t>
  </si>
  <si>
    <t>RECEIPTS</t>
  </si>
  <si>
    <t>Amount $</t>
  </si>
  <si>
    <t>Presbytery</t>
  </si>
  <si>
    <t>Congregation</t>
  </si>
  <si>
    <t>Ministry &amp; Mission Receipts</t>
  </si>
  <si>
    <t>I-1</t>
  </si>
  <si>
    <t>General Offerings</t>
  </si>
  <si>
    <t>I-2</t>
  </si>
  <si>
    <t xml:space="preserve">Retiring Offerings / Appeals </t>
  </si>
  <si>
    <t>I-3</t>
  </si>
  <si>
    <t>Income from UCA Organisations - Synod / Presbytery Grants</t>
  </si>
  <si>
    <t>I-4</t>
  </si>
  <si>
    <t>Income from UCA Organisations - Other UCA</t>
  </si>
  <si>
    <t>I-5a</t>
  </si>
  <si>
    <t>Government Grants/Rebates – Federal/State/Local</t>
  </si>
  <si>
    <t>I-5b</t>
  </si>
  <si>
    <t>Non-Government Grants/Rebates</t>
  </si>
  <si>
    <t>I-6</t>
  </si>
  <si>
    <t xml:space="preserve">Income from other non UCA Sources </t>
  </si>
  <si>
    <t>I-7</t>
  </si>
  <si>
    <t>Income from Ministerial Services</t>
  </si>
  <si>
    <t>Total Ministry &amp; Mission Receipts</t>
  </si>
  <si>
    <t>Interest Income Receipts</t>
  </si>
  <si>
    <t>I-8</t>
  </si>
  <si>
    <t>Interest Income - Other Financial Institutions (Banks etc.)</t>
  </si>
  <si>
    <t>I-9</t>
  </si>
  <si>
    <t xml:space="preserve">Interest Income - UCIS </t>
  </si>
  <si>
    <t>I-10</t>
  </si>
  <si>
    <t>Interest Income / Drawdown of accrued interest from MDF (Mission Development Fund) Accounts</t>
  </si>
  <si>
    <t>I-11</t>
  </si>
  <si>
    <t>Distributions from Other UCA Accounts (Foundation Accounts etc)</t>
  </si>
  <si>
    <t>Total Interest Income Receipts</t>
  </si>
  <si>
    <t>Property Leasing Receipts</t>
  </si>
  <si>
    <t>I-12</t>
  </si>
  <si>
    <t>Rental Income from Manse</t>
  </si>
  <si>
    <t>I-13</t>
  </si>
  <si>
    <t xml:space="preserve">Other Rental Income </t>
  </si>
  <si>
    <t>Total Property Leasing Receipts</t>
  </si>
  <si>
    <t>Other Receipts</t>
  </si>
  <si>
    <t>I-14</t>
  </si>
  <si>
    <t>Bequest Income</t>
  </si>
  <si>
    <t>I-15</t>
  </si>
  <si>
    <t>Special Purpose Fund Income (Presbytery Approved)</t>
  </si>
  <si>
    <t>I-16</t>
  </si>
  <si>
    <t>Receipts from Congregation Sub-entities</t>
  </si>
  <si>
    <t>I-17</t>
  </si>
  <si>
    <t>Transfer from Mission Development Fund (MDF) (Presbytery Endorsed)</t>
  </si>
  <si>
    <t>I-18</t>
  </si>
  <si>
    <t>Mission Activity Receipts</t>
  </si>
  <si>
    <t>Total Other Receipts</t>
  </si>
  <si>
    <t>Income-Generation Activity Receipts</t>
  </si>
  <si>
    <t>I-19</t>
  </si>
  <si>
    <t xml:space="preserve">Income Generating / Business Activity Receipts </t>
  </si>
  <si>
    <t>Total Income-Generation Activity Receipts</t>
  </si>
  <si>
    <t>Total Receipts</t>
  </si>
  <si>
    <t>PAYMENTS</t>
  </si>
  <si>
    <t>Staff Costs</t>
  </si>
  <si>
    <t>E-1</t>
  </si>
  <si>
    <t xml:space="preserve">Ministerial Stipends all costs including workcover and travel </t>
  </si>
  <si>
    <t>E-2</t>
  </si>
  <si>
    <t>Ministerial Housing Allowance</t>
  </si>
  <si>
    <t xml:space="preserve">Travel Allowance </t>
  </si>
  <si>
    <t>E-4</t>
  </si>
  <si>
    <t>Administration Staff Salaries including travel allowance</t>
  </si>
  <si>
    <t>E-5</t>
  </si>
  <si>
    <t>Administration Staff Superannuation</t>
  </si>
  <si>
    <t>E-6</t>
  </si>
  <si>
    <t>Administration Staff - other employment costs including workcover</t>
  </si>
  <si>
    <t>E-7</t>
  </si>
  <si>
    <t>Honorarium</t>
  </si>
  <si>
    <t>E-8</t>
  </si>
  <si>
    <t>Shared Ministry Costs</t>
  </si>
  <si>
    <t>Total Staff Costs</t>
  </si>
  <si>
    <t>Property-related costs</t>
  </si>
  <si>
    <t>E-9</t>
  </si>
  <si>
    <t>Consultants/contractors (non-employees)</t>
  </si>
  <si>
    <t>E-10</t>
  </si>
  <si>
    <t xml:space="preserve">Rent Paid </t>
  </si>
  <si>
    <t>E-11</t>
  </si>
  <si>
    <t xml:space="preserve">Repairs &amp; Maintenance </t>
  </si>
  <si>
    <t>E-12</t>
  </si>
  <si>
    <t>Insurance Premium  - Buildings and Contents</t>
  </si>
  <si>
    <t>E-13</t>
  </si>
  <si>
    <t xml:space="preserve">Electricity and Gas </t>
  </si>
  <si>
    <t>E-14</t>
  </si>
  <si>
    <t>Rates and Taxes</t>
  </si>
  <si>
    <t>E-15</t>
  </si>
  <si>
    <t>Property Management</t>
  </si>
  <si>
    <t>E-16</t>
  </si>
  <si>
    <t>Other Property Related Costs</t>
  </si>
  <si>
    <t>Total Property-related costs</t>
  </si>
  <si>
    <t>Mission Costs/Giving</t>
  </si>
  <si>
    <t>E-17</t>
  </si>
  <si>
    <t xml:space="preserve">Synod Redress Abuse Recovery Scheme </t>
  </si>
  <si>
    <t>E-18</t>
  </si>
  <si>
    <t xml:space="preserve">Congregation Combined Presbytery Mission Pool (CPMP) </t>
  </si>
  <si>
    <t>E-19a</t>
  </si>
  <si>
    <t>Payment of Appeals / Retiring Offerings monies collected (local/domestic)</t>
  </si>
  <si>
    <t>E-19b</t>
  </si>
  <si>
    <t>Payment of Appeals / Retiring Offerings monies collected (International)</t>
  </si>
  <si>
    <t>E-20</t>
  </si>
  <si>
    <t>Local Mission support</t>
  </si>
  <si>
    <t>E-21</t>
  </si>
  <si>
    <t xml:space="preserve">Overseas Mission Support </t>
  </si>
  <si>
    <t>Mission Education Costs</t>
  </si>
  <si>
    <t>E-23</t>
  </si>
  <si>
    <t>Mission Activity Costs</t>
  </si>
  <si>
    <t>Total Mission Costs/Giving</t>
  </si>
  <si>
    <t>Administration / Finance / Other</t>
  </si>
  <si>
    <t>E-24</t>
  </si>
  <si>
    <t>Audit / Review fees</t>
  </si>
  <si>
    <t>E-25</t>
  </si>
  <si>
    <t xml:space="preserve">Accounting/Bookkeeping/Legal Professional Fees </t>
  </si>
  <si>
    <t>E-26</t>
  </si>
  <si>
    <t xml:space="preserve">Bank Charges </t>
  </si>
  <si>
    <t>E-27</t>
  </si>
  <si>
    <t>Repairs and Maintenance - Non-Property Assets</t>
  </si>
  <si>
    <t>E-28</t>
  </si>
  <si>
    <t>Motor Vehicle Expenses</t>
  </si>
  <si>
    <t>E-29</t>
  </si>
  <si>
    <t xml:space="preserve">Insurance Premium  - Non Property Assets </t>
  </si>
  <si>
    <t>E-30</t>
  </si>
  <si>
    <t>E-30 Stationery and Printing (include at E-34)</t>
  </si>
  <si>
    <t>E-31</t>
  </si>
  <si>
    <t>E-31 Telephone and Internet (include at E-34)</t>
  </si>
  <si>
    <t>E-32</t>
  </si>
  <si>
    <t>E-32 Computer and Software Costs (include at E-34)</t>
  </si>
  <si>
    <t>E-33</t>
  </si>
  <si>
    <t>E-33 Postage and Courier (include at E-34)</t>
  </si>
  <si>
    <t>E-34</t>
  </si>
  <si>
    <t>Other Administrative Costs including E-26 E-27 E-28 E-30 E-31 E-32 and E-33</t>
  </si>
  <si>
    <t>E-35</t>
  </si>
  <si>
    <t xml:space="preserve">Interest Expense - Other Financial Institution Borrowings </t>
  </si>
  <si>
    <t>E-36</t>
  </si>
  <si>
    <t>Interest Expense – UCIS Borrowings</t>
  </si>
  <si>
    <t>Total Administration / Finance / Other</t>
  </si>
  <si>
    <t>Congregation/Church Service Costs</t>
  </si>
  <si>
    <t>E-37</t>
  </si>
  <si>
    <t>Congregation Sub-entities Expense</t>
  </si>
  <si>
    <t>E-38</t>
  </si>
  <si>
    <t>Congregation Support Costs</t>
  </si>
  <si>
    <t>E-39</t>
  </si>
  <si>
    <t>Meeting, Conference, Committee Costs</t>
  </si>
  <si>
    <t>E-40</t>
  </si>
  <si>
    <t>Training Expenses and (E-22) Mission Education Costs</t>
  </si>
  <si>
    <t>E-41</t>
  </si>
  <si>
    <t>Other worship resources</t>
  </si>
  <si>
    <t>Total Congregation/Church Service Costs</t>
  </si>
  <si>
    <t>Income Generating Activities Costs</t>
  </si>
  <si>
    <t>E-42</t>
  </si>
  <si>
    <t xml:space="preserve">Total Expenditure from Surplus-Generation / Business Activity </t>
  </si>
  <si>
    <t>Total Payments</t>
  </si>
  <si>
    <t>SURPLUS/(DEFICIT)</t>
  </si>
  <si>
    <t>CAPITAL MOVEMENTS CASH ONLY BALANCE SHEET</t>
  </si>
  <si>
    <t>CAPITAL RECEIPTS (GST EXCLUDED)</t>
  </si>
  <si>
    <t>Capital Cash Receipts</t>
  </si>
  <si>
    <t>CR-1</t>
  </si>
  <si>
    <t>Proceeds from sale of Land and Buildings</t>
  </si>
  <si>
    <t>CR-2</t>
  </si>
  <si>
    <t>Proceeds from sale of other assets</t>
  </si>
  <si>
    <t>CR-3</t>
  </si>
  <si>
    <t xml:space="preserve">Draw Down of Property Loan </t>
  </si>
  <si>
    <t>CR-4</t>
  </si>
  <si>
    <t xml:space="preserve">Other receipts </t>
  </si>
  <si>
    <t>Total Capital Cash Receipts</t>
  </si>
  <si>
    <t>CAPITAL PAYMENTS (GST EXCLUDED)</t>
  </si>
  <si>
    <t>Capital Cash Payments</t>
  </si>
  <si>
    <t>CP-1</t>
  </si>
  <si>
    <t>Purchase of land and buildings</t>
  </si>
  <si>
    <t>CP-2</t>
  </si>
  <si>
    <t>Construction of buildings</t>
  </si>
  <si>
    <t>CP-3</t>
  </si>
  <si>
    <t xml:space="preserve">Property refurbishment </t>
  </si>
  <si>
    <t>CP-4</t>
  </si>
  <si>
    <t>Other Capital Payments</t>
  </si>
  <si>
    <t>Total Capital Cash Payments</t>
  </si>
  <si>
    <t>Net Capital Transactions during the year</t>
  </si>
  <si>
    <t>FUNDS AND LOANS BALANCES</t>
  </si>
  <si>
    <t xml:space="preserve">INVESTMENTS </t>
  </si>
  <si>
    <t>UCIS Accounts</t>
  </si>
  <si>
    <t>F-1a</t>
  </si>
  <si>
    <t>Cash Management</t>
  </si>
  <si>
    <t>F-1b</t>
  </si>
  <si>
    <t xml:space="preserve">Fixed Term Investment </t>
  </si>
  <si>
    <t>F-1</t>
  </si>
  <si>
    <t>UCIS Accounts Total</t>
  </si>
  <si>
    <t>Other Financial Institutions Accounts</t>
  </si>
  <si>
    <t>F-2a</t>
  </si>
  <si>
    <t xml:space="preserve">UCA - </t>
  </si>
  <si>
    <t>Bank:</t>
  </si>
  <si>
    <t>Branch</t>
  </si>
  <si>
    <t>F-2b</t>
  </si>
  <si>
    <t xml:space="preserve">Account Name:                               </t>
  </si>
  <si>
    <t>F-2c</t>
  </si>
  <si>
    <t>F-2d</t>
  </si>
  <si>
    <t>F-2e</t>
  </si>
  <si>
    <t>F-2f</t>
  </si>
  <si>
    <t>F-2g</t>
  </si>
  <si>
    <t>Petty Cash</t>
  </si>
  <si>
    <t>F-2</t>
  </si>
  <si>
    <t>Other Financial Institutions Accounts Total</t>
  </si>
  <si>
    <t>Special Purpose Funds: (Please Specify)</t>
  </si>
  <si>
    <t>F-3a</t>
  </si>
  <si>
    <t xml:space="preserve">Account Name:                                             </t>
  </si>
  <si>
    <t>Branch:</t>
  </si>
  <si>
    <t>F-3b</t>
  </si>
  <si>
    <t>F-3</t>
  </si>
  <si>
    <t>Special Purpose Funds Total</t>
  </si>
  <si>
    <t>UC Foundation</t>
  </si>
  <si>
    <t>F-4a</t>
  </si>
  <si>
    <t xml:space="preserve">Account Name         </t>
  </si>
  <si>
    <t>F-4</t>
  </si>
  <si>
    <t>UC Foundation Total</t>
  </si>
  <si>
    <t>F-5</t>
  </si>
  <si>
    <t>Mission Development Funds/Mission Development Project (MDF/MDP)</t>
  </si>
  <si>
    <t>F-5a</t>
  </si>
  <si>
    <t>MDF</t>
  </si>
  <si>
    <t>F-5b</t>
  </si>
  <si>
    <t>F-5c</t>
  </si>
  <si>
    <t>F-5d</t>
  </si>
  <si>
    <t>MDP</t>
  </si>
  <si>
    <t>F-5e</t>
  </si>
  <si>
    <t>F-5f</t>
  </si>
  <si>
    <t>TOTAL FUNDS</t>
  </si>
  <si>
    <t>LOANS</t>
  </si>
  <si>
    <t>L-1</t>
  </si>
  <si>
    <t>UCIS Loans</t>
  </si>
  <si>
    <t>L-2</t>
  </si>
  <si>
    <t>Other Synod Loans</t>
  </si>
  <si>
    <t>L-3</t>
  </si>
  <si>
    <t>Other Financial Institution Loans</t>
  </si>
  <si>
    <t>TOTAL LOANS</t>
  </si>
  <si>
    <t>NATIONAL GREENHOUSE &amp; ENERGY REPORTING ACT</t>
  </si>
  <si>
    <t>Name/ of electricity provider/s</t>
  </si>
  <si>
    <t xml:space="preserve">National meter identifier/s (NMI) </t>
  </si>
  <si>
    <t>ENV-1</t>
  </si>
  <si>
    <t>ENV-2</t>
  </si>
  <si>
    <t>ENV-3</t>
  </si>
  <si>
    <t xml:space="preserve">Regarding Solar Panels </t>
  </si>
  <si>
    <t>ENV-4</t>
  </si>
  <si>
    <t xml:space="preserve">Are there solar panels on any of the building owned by the congregation </t>
  </si>
  <si>
    <t>ENV-5</t>
  </si>
  <si>
    <t xml:space="preserve">If yes, on which buildings are panels present </t>
  </si>
  <si>
    <t>ENV-6</t>
  </si>
  <si>
    <t>What is the total size of all solar systems present (if known) (in kW)</t>
  </si>
  <si>
    <t>SUBMIT COMPLETED FORM TO:  pres.accounts@ucaqld.com.au and your presbytery office</t>
  </si>
  <si>
    <t xml:space="preserve">MAT Survey </t>
  </si>
  <si>
    <t>Bremer Brisbane</t>
  </si>
  <si>
    <t xml:space="preserve">Carpentaria </t>
  </si>
  <si>
    <t xml:space="preserve">Central Queensland </t>
  </si>
  <si>
    <t xml:space="preserve">Moreton Rivers </t>
  </si>
  <si>
    <t>South Moreton</t>
  </si>
  <si>
    <t xml:space="preserve">The Downs </t>
  </si>
  <si>
    <t>Brisbane Valley</t>
  </si>
  <si>
    <t>Atikenvale</t>
  </si>
  <si>
    <t>Armitage</t>
  </si>
  <si>
    <t>Bells FC</t>
  </si>
  <si>
    <t>Albany Creek</t>
  </si>
  <si>
    <t>Acacia Ridge</t>
  </si>
  <si>
    <t>Crows Nest</t>
  </si>
  <si>
    <t>Yes</t>
  </si>
  <si>
    <t>Brisbane West</t>
  </si>
  <si>
    <t>Atherton</t>
  </si>
  <si>
    <t>Banana</t>
  </si>
  <si>
    <t>Blackall Range</t>
  </si>
  <si>
    <t>Albert St</t>
  </si>
  <si>
    <t>Ashmore</t>
  </si>
  <si>
    <t>Central Downs</t>
  </si>
  <si>
    <t>No</t>
  </si>
  <si>
    <t>Brookfield</t>
  </si>
  <si>
    <t>Bowen</t>
  </si>
  <si>
    <t>Baralaba</t>
  </si>
  <si>
    <t>Bli Bli</t>
  </si>
  <si>
    <t>Arana Hills</t>
  </si>
  <si>
    <t>Banora PT</t>
  </si>
  <si>
    <t>Chinchilla</t>
  </si>
  <si>
    <t>Centenary</t>
  </si>
  <si>
    <t>Burdekin</t>
  </si>
  <si>
    <t>Blackwater</t>
  </si>
  <si>
    <t>Buderim</t>
  </si>
  <si>
    <t>Ashrove West</t>
  </si>
  <si>
    <t>Bayside</t>
  </si>
  <si>
    <t>Dalby Jandowae</t>
  </si>
  <si>
    <t>Church</t>
  </si>
  <si>
    <t>Chapel Hill</t>
  </si>
  <si>
    <t>Cairns Emmanuel</t>
  </si>
  <si>
    <t>Capricorn Coast</t>
  </si>
  <si>
    <t>Bundaberg</t>
  </si>
  <si>
    <t>Aspley</t>
  </si>
  <si>
    <t>Beenleigh</t>
  </si>
  <si>
    <t>Eastern Downs</t>
  </si>
  <si>
    <t xml:space="preserve">Manse </t>
  </si>
  <si>
    <t>Community Life</t>
  </si>
  <si>
    <t>Cairns Korean</t>
  </si>
  <si>
    <t>COCWQUCA</t>
  </si>
  <si>
    <t>Caloundra</t>
  </si>
  <si>
    <t>Bald Hills</t>
  </si>
  <si>
    <t>Brisbane Taiwanese</t>
  </si>
  <si>
    <t>Granite Belt</t>
  </si>
  <si>
    <t>Hall</t>
  </si>
  <si>
    <t>Fassifern</t>
  </si>
  <si>
    <t>Cassowary Coast</t>
  </si>
  <si>
    <t>Clermont Capella</t>
  </si>
  <si>
    <t>Central Burnett</t>
  </si>
  <si>
    <t>Bracken Ridge</t>
  </si>
  <si>
    <t>Elanora UC</t>
  </si>
  <si>
    <t>Goondiwindi</t>
  </si>
  <si>
    <t>Other</t>
  </si>
  <si>
    <t>Gatton</t>
  </si>
  <si>
    <t>Charters Towers</t>
  </si>
  <si>
    <t>Emerald</t>
  </si>
  <si>
    <t>Coolum</t>
  </si>
  <si>
    <t>Bribie IS</t>
  </si>
  <si>
    <t>Burleigh Village</t>
  </si>
  <si>
    <t>Highfields</t>
  </si>
  <si>
    <t>Church &amp; Manse</t>
  </si>
  <si>
    <t>Goodna</t>
  </si>
  <si>
    <t>Collinsville</t>
  </si>
  <si>
    <t>Fitzroy</t>
  </si>
  <si>
    <t>Cooroy Pomana</t>
  </si>
  <si>
    <t xml:space="preserve">Bulimba </t>
  </si>
  <si>
    <t>Fijian Annerley</t>
  </si>
  <si>
    <t>Life Works</t>
  </si>
  <si>
    <t>Church &amp; Hall</t>
  </si>
  <si>
    <t>Goodna Samoan</t>
  </si>
  <si>
    <t>Edmonton</t>
  </si>
  <si>
    <t>Gladstone</t>
  </si>
  <si>
    <t>Coral Coast</t>
  </si>
  <si>
    <t>Caboolture</t>
  </si>
  <si>
    <t>LBC FC Jimboomba</t>
  </si>
  <si>
    <t>Maranoa</t>
  </si>
  <si>
    <t>Church &amp; Other</t>
  </si>
  <si>
    <t>Graceville</t>
  </si>
  <si>
    <t>Ingham</t>
  </si>
  <si>
    <t>Iona West</t>
  </si>
  <si>
    <t>Glasshouse</t>
  </si>
  <si>
    <t>Chermside</t>
  </si>
  <si>
    <t>Living Waters</t>
  </si>
  <si>
    <t>Middle Ridge</t>
  </si>
  <si>
    <t>Manse &amp; Hall</t>
  </si>
  <si>
    <t>Harrisville</t>
  </si>
  <si>
    <t>Jensen</t>
  </si>
  <si>
    <t>Moura</t>
  </si>
  <si>
    <t>Gympie</t>
  </si>
  <si>
    <t>Clayfield</t>
  </si>
  <si>
    <t>Real Life Logan</t>
  </si>
  <si>
    <t>Oakey</t>
  </si>
  <si>
    <t>Manse &amp; Other</t>
  </si>
  <si>
    <t>Hattonvale</t>
  </si>
  <si>
    <t>Kirwan</t>
  </si>
  <si>
    <t>Northside Mackay Seaforth</t>
  </si>
  <si>
    <t>Hervey Bay</t>
  </si>
  <si>
    <t>Dayboro</t>
  </si>
  <si>
    <t>Logan Central MC</t>
  </si>
  <si>
    <t>St George</t>
  </si>
  <si>
    <t xml:space="preserve">Hall &amp; Other </t>
  </si>
  <si>
    <t>Inala</t>
  </si>
  <si>
    <t>Magnetic Island</t>
  </si>
  <si>
    <t>Parish Rockhampton</t>
  </si>
  <si>
    <t>Kawana</t>
  </si>
  <si>
    <t>Deception Bay</t>
  </si>
  <si>
    <t>Mudgeeraba</t>
  </si>
  <si>
    <t>St Stephens</t>
  </si>
  <si>
    <t xml:space="preserve">Church, Manse &amp; Hall </t>
  </si>
  <si>
    <t>Indooroopilly</t>
  </si>
  <si>
    <t>Mornington Island</t>
  </si>
  <si>
    <t>Pioneer Valley</t>
  </si>
  <si>
    <t>Kingaroy</t>
  </si>
  <si>
    <t>Elimbah</t>
  </si>
  <si>
    <t>Nerang</t>
  </si>
  <si>
    <t>Warwick Killarney</t>
  </si>
  <si>
    <t>Church, Manse &amp; Other</t>
  </si>
  <si>
    <t>Ipswich</t>
  </si>
  <si>
    <t>Mossman</t>
  </si>
  <si>
    <t>Proserpine</t>
  </si>
  <si>
    <t>Maroochydore FC</t>
  </si>
  <si>
    <t>Emmanuel Enoggera</t>
  </si>
  <si>
    <t>Newlife Robina</t>
  </si>
  <si>
    <t>Wilsonton</t>
  </si>
  <si>
    <t xml:space="preserve">Church, Hall &amp; Other </t>
  </si>
  <si>
    <t>Kenmore</t>
  </si>
  <si>
    <t>Mt Isa</t>
  </si>
  <si>
    <t>Sarina</t>
  </si>
  <si>
    <t xml:space="preserve">Maryborough </t>
  </si>
  <si>
    <t>Faithworks</t>
  </si>
  <si>
    <t>Paradise PT</t>
  </si>
  <si>
    <t xml:space="preserve">Manse, Hall &amp; Other </t>
  </si>
  <si>
    <t xml:space="preserve">(FC) Korean Brisbane Uniting Church </t>
  </si>
  <si>
    <t>Mt Louisa</t>
  </si>
  <si>
    <t>St Pauls</t>
  </si>
  <si>
    <t>Murgon</t>
  </si>
  <si>
    <t>Kangaroo PT</t>
  </si>
  <si>
    <t xml:space="preserve">Pimpama </t>
  </si>
  <si>
    <t>Laidley</t>
  </si>
  <si>
    <t>Napranum</t>
  </si>
  <si>
    <t>Callide Valley (FC)</t>
  </si>
  <si>
    <t>Nambour</t>
  </si>
  <si>
    <t>Kenani</t>
  </si>
  <si>
    <t>Redlands</t>
  </si>
  <si>
    <t>Lowood-Fernvale</t>
  </si>
  <si>
    <t>North Church Cairns</t>
  </si>
  <si>
    <t>Nanango</t>
  </si>
  <si>
    <t>Merthyr RD</t>
  </si>
  <si>
    <t>SGS Elanora</t>
  </si>
  <si>
    <t>Oxley UC</t>
  </si>
  <si>
    <t>Thursday Island</t>
  </si>
  <si>
    <t>Noosa</t>
  </si>
  <si>
    <t>MorayField</t>
  </si>
  <si>
    <t>Southport</t>
  </si>
  <si>
    <t>Rosewood Wallon</t>
  </si>
  <si>
    <t>Townville Aboriginal West End</t>
  </si>
  <si>
    <t>Uniting Life Mooloolaba</t>
  </si>
  <si>
    <t>Morningside</t>
  </si>
  <si>
    <t>Scenic Rim Uniting</t>
  </si>
  <si>
    <t>Sherwood</t>
  </si>
  <si>
    <t>Townsville Central</t>
  </si>
  <si>
    <t>Wondai</t>
  </si>
  <si>
    <t>New Life BNE</t>
  </si>
  <si>
    <t>Southside</t>
  </si>
  <si>
    <t>St Lucia</t>
  </si>
  <si>
    <t>Townsville Korean FC</t>
  </si>
  <si>
    <t>Childers/Biggenden</t>
  </si>
  <si>
    <t>North Lakes</t>
  </si>
  <si>
    <t>St Davids Cooper Plains</t>
  </si>
  <si>
    <t>Toowong</t>
  </si>
  <si>
    <t>St Lukes Weipa</t>
  </si>
  <si>
    <t>Korean FC</t>
  </si>
  <si>
    <t>Park Rd Tongan</t>
  </si>
  <si>
    <t>Sudanese Nuer FC</t>
  </si>
  <si>
    <t>(FC) Vietnamese Hope</t>
  </si>
  <si>
    <t>Wulguru</t>
  </si>
  <si>
    <t>Pine Rivers</t>
  </si>
  <si>
    <t>Tallebudgera</t>
  </si>
  <si>
    <t>(FC) Ripley UC</t>
  </si>
  <si>
    <t>Aurukun (FC)</t>
  </si>
  <si>
    <t>Redcliffe</t>
  </si>
  <si>
    <t>Tingalpa</t>
  </si>
  <si>
    <t>Mareeba Community of Faith</t>
  </si>
  <si>
    <t>Samford Valley</t>
  </si>
  <si>
    <t>Tongan UC FC</t>
  </si>
  <si>
    <t>Sandgate</t>
  </si>
  <si>
    <t>Sunnybank Hills UC FC</t>
  </si>
  <si>
    <t>St Andrews BNE</t>
  </si>
  <si>
    <t>St Lukes Hamilton</t>
  </si>
  <si>
    <t>St Pauls Stafford</t>
  </si>
  <si>
    <t>The Gap</t>
  </si>
  <si>
    <t>Wavel Heights</t>
  </si>
  <si>
    <t>West End</t>
  </si>
  <si>
    <t>Windsor</t>
  </si>
  <si>
    <t>Zillmere</t>
  </si>
  <si>
    <t>Clay Church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</si>
</sst>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0.0_ ;\-#,##0.0\ "/>
    <numFmt numFmtId="166" formatCode="#,##0_ ;\-#,##0\ "/>
  </numFmts>
  <fonts count="33">
    <font>
      <sz val="11"/>
      <color theme="1"/>
      <name val="Calibri"/>
      <family val="2"/>
      <scheme val="minor"/>
    </font>
    <font>
      <sz val="11"/>
      <color theme="1"/>
      <name val="Calibri"/>
      <family val="2"/>
      <scheme val="minor"/>
    </font>
    <font>
      <b/>
      <sz val="24"/>
      <name val="Arial"/>
      <family val="2"/>
    </font>
    <font>
      <sz val="10"/>
      <name val="Arial"/>
      <family val="2"/>
    </font>
    <font>
      <sz val="12"/>
      <name val="Arial"/>
      <family val="2"/>
    </font>
    <font>
      <b/>
      <sz val="18"/>
      <name val="Arial"/>
      <family val="2"/>
    </font>
    <font>
      <b/>
      <sz val="14"/>
      <name val="Arial"/>
      <family val="2"/>
    </font>
    <font>
      <b/>
      <sz val="16"/>
      <name val="Arial"/>
      <family val="2"/>
    </font>
    <font>
      <sz val="11"/>
      <name val="Arial"/>
      <family val="2"/>
    </font>
    <font>
      <b/>
      <u/>
      <sz val="14"/>
      <name val="Arial"/>
      <family val="2"/>
    </font>
    <font>
      <b/>
      <sz val="11"/>
      <name val="Arial"/>
      <family val="2"/>
    </font>
    <font>
      <sz val="11"/>
      <color theme="1"/>
      <name val="Arial"/>
      <family val="2"/>
    </font>
    <font>
      <b/>
      <sz val="10"/>
      <name val="Arial"/>
      <family val="2"/>
    </font>
    <font>
      <b/>
      <sz val="11"/>
      <color theme="1"/>
      <name val="Arial"/>
      <family val="2"/>
    </font>
    <font>
      <b/>
      <sz val="12"/>
      <name val="Arial"/>
      <family val="2"/>
    </font>
    <font>
      <sz val="14"/>
      <name val="Arial"/>
      <family val="2"/>
    </font>
    <font>
      <sz val="12"/>
      <color theme="1"/>
      <name val="Arial"/>
      <family val="2"/>
    </font>
    <font>
      <sz val="16"/>
      <name val="Arial"/>
      <family val="2"/>
    </font>
    <font>
      <b/>
      <u/>
      <sz val="16"/>
      <name val="Arial"/>
      <family val="2"/>
    </font>
    <font>
      <sz val="8"/>
      <name val="Calibri"/>
      <family val="2"/>
      <scheme val="minor"/>
    </font>
    <font>
      <b/>
      <i/>
      <sz val="14"/>
      <name val="Arial"/>
      <family val="2"/>
    </font>
    <font>
      <sz val="10"/>
      <color theme="1"/>
      <name val="Arial"/>
      <family val="2"/>
    </font>
    <font>
      <sz val="14"/>
      <color theme="1"/>
      <name val="Arial"/>
      <family val="2"/>
    </font>
    <font>
      <b/>
      <sz val="14"/>
      <color theme="1"/>
      <name val="Arial"/>
      <family val="2"/>
    </font>
    <font>
      <u/>
      <sz val="10"/>
      <color theme="10"/>
      <name val="Arial"/>
      <family val="2"/>
    </font>
    <font>
      <b/>
      <sz val="4"/>
      <color rgb="FFFF0000"/>
      <name val="Arial"/>
      <family val="2"/>
    </font>
    <font>
      <b/>
      <sz val="16"/>
      <color rgb="FFFF0000"/>
      <name val="Arial"/>
      <family val="2"/>
    </font>
    <font>
      <b/>
      <sz val="10"/>
      <color rgb="FFFF0000"/>
      <name val="Arial"/>
      <family val="2"/>
    </font>
    <font>
      <b/>
      <sz val="11"/>
      <color rgb="FFFF0000"/>
      <name val="Aptos"/>
      <family val="2"/>
    </font>
    <font>
      <sz val="10"/>
      <color theme="0"/>
      <name val="Arial"/>
      <family val="2"/>
    </font>
    <font>
      <b/>
      <sz val="14"/>
      <color theme="0"/>
      <name val="Arial"/>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s>
  <borders count="56">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style="thick">
        <color indexed="8"/>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164" fontId="1" fillId="0" borderId="0" applyFont="0" applyFill="0" applyBorder="0" applyAlignment="0" applyProtection="0"/>
    <xf numFmtId="0" fontId="4" fillId="0" borderId="0"/>
    <xf numFmtId="0" fontId="24" fillId="0" borderId="0" applyNumberFormat="0" applyFill="0" applyBorder="0" applyAlignment="0" applyProtection="0"/>
  </cellStyleXfs>
  <cellXfs count="228">
    <xf numFmtId="0" fontId="0" fillId="0" borderId="0" xfId="0"/>
    <xf numFmtId="164" fontId="20" fillId="0" borderId="0" xfId="1" applyFont="1" applyProtection="1"/>
    <xf numFmtId="164" fontId="3" fillId="0" borderId="0" xfId="1" applyFont="1" applyProtection="1"/>
    <xf numFmtId="0" fontId="3" fillId="0" borderId="0" xfId="0" applyFont="1"/>
    <xf numFmtId="0" fontId="3" fillId="0" borderId="0" xfId="0" applyFont="1" applyAlignment="1">
      <alignment horizontal="center"/>
    </xf>
    <xf numFmtId="0" fontId="7" fillId="0" borderId="0" xfId="0" applyFont="1"/>
    <xf numFmtId="0" fontId="12" fillId="0" borderId="0" xfId="0" applyFont="1"/>
    <xf numFmtId="0" fontId="12" fillId="0" borderId="0" xfId="0" applyFont="1" applyAlignment="1">
      <alignment horizontal="left"/>
    </xf>
    <xf numFmtId="0" fontId="8" fillId="0" borderId="0" xfId="0" applyFont="1"/>
    <xf numFmtId="164" fontId="4" fillId="0" borderId="8" xfId="1" applyFont="1" applyFill="1" applyBorder="1" applyProtection="1">
      <protection locked="0"/>
    </xf>
    <xf numFmtId="37" fontId="6" fillId="0" borderId="0" xfId="0" applyNumberFormat="1" applyFont="1" applyAlignment="1">
      <alignment horizontal="left"/>
    </xf>
    <xf numFmtId="0" fontId="0" fillId="2" borderId="0" xfId="0" applyFill="1"/>
    <xf numFmtId="164" fontId="14" fillId="0" borderId="8" xfId="1" applyFont="1" applyFill="1" applyBorder="1" applyProtection="1"/>
    <xf numFmtId="164" fontId="14" fillId="0" borderId="11" xfId="1" applyFont="1" applyFill="1" applyBorder="1" applyProtection="1"/>
    <xf numFmtId="164" fontId="3" fillId="0" borderId="0" xfId="1" applyFont="1" applyFill="1" applyProtection="1"/>
    <xf numFmtId="164" fontId="3" fillId="0" borderId="5" xfId="1" applyFont="1" applyFill="1" applyBorder="1" applyProtection="1"/>
    <xf numFmtId="164" fontId="4" fillId="0" borderId="8" xfId="1" applyFont="1" applyFill="1" applyBorder="1" applyProtection="1"/>
    <xf numFmtId="164" fontId="4" fillId="0" borderId="0" xfId="1" applyFont="1" applyFill="1" applyProtection="1"/>
    <xf numFmtId="164" fontId="4" fillId="0" borderId="5" xfId="1" applyFont="1" applyFill="1" applyBorder="1" applyProtection="1"/>
    <xf numFmtId="0" fontId="8" fillId="0" borderId="23" xfId="0" applyFont="1" applyBorder="1" applyAlignment="1" applyProtection="1">
      <alignment horizontal="left"/>
      <protection locked="0"/>
    </xf>
    <xf numFmtId="0" fontId="8" fillId="0" borderId="17" xfId="0" applyFont="1" applyBorder="1" applyProtection="1">
      <protection locked="0"/>
    </xf>
    <xf numFmtId="0" fontId="16" fillId="0" borderId="17" xfId="0" applyFont="1" applyBorder="1" applyProtection="1">
      <protection locked="0"/>
    </xf>
    <xf numFmtId="0" fontId="4" fillId="0" borderId="23" xfId="0" applyFont="1" applyBorder="1" applyProtection="1">
      <protection locked="0"/>
    </xf>
    <xf numFmtId="0" fontId="4" fillId="0" borderId="17" xfId="0" applyFont="1" applyBorder="1" applyProtection="1">
      <protection locked="0"/>
    </xf>
    <xf numFmtId="0" fontId="4" fillId="0" borderId="15" xfId="0" applyFont="1" applyBorder="1" applyAlignment="1" applyProtection="1">
      <alignment horizontal="center"/>
      <protection locked="0"/>
    </xf>
    <xf numFmtId="164" fontId="4" fillId="0" borderId="11" xfId="1" applyFont="1" applyFill="1" applyBorder="1" applyProtection="1"/>
    <xf numFmtId="0" fontId="10" fillId="0" borderId="5" xfId="0" applyFont="1" applyBorder="1" applyAlignment="1">
      <alignment horizontal="center" vertical="center" wrapText="1"/>
    </xf>
    <xf numFmtId="164" fontId="7" fillId="0" borderId="2" xfId="1" applyFont="1" applyFill="1" applyBorder="1" applyAlignment="1" applyProtection="1">
      <alignment horizontal="center" vertical="center" wrapText="1"/>
    </xf>
    <xf numFmtId="164" fontId="3" fillId="0" borderId="12" xfId="1" applyFont="1" applyFill="1" applyBorder="1" applyProtection="1"/>
    <xf numFmtId="164" fontId="14" fillId="0" borderId="7" xfId="1" applyFont="1" applyFill="1" applyBorder="1" applyProtection="1"/>
    <xf numFmtId="164" fontId="3" fillId="0" borderId="8" xfId="1" applyFont="1" applyFill="1" applyBorder="1" applyProtection="1"/>
    <xf numFmtId="0" fontId="16" fillId="2" borderId="23" xfId="0" applyFont="1" applyFill="1" applyBorder="1" applyProtection="1">
      <protection locked="0"/>
    </xf>
    <xf numFmtId="0" fontId="3" fillId="0" borderId="35" xfId="0" applyFont="1" applyBorder="1" applyAlignment="1" applyProtection="1">
      <alignment horizontal="center"/>
      <protection locked="0"/>
    </xf>
    <xf numFmtId="0" fontId="3" fillId="0" borderId="36" xfId="0" applyFont="1" applyBorder="1" applyAlignment="1">
      <alignment horizontal="center"/>
    </xf>
    <xf numFmtId="0" fontId="22" fillId="0" borderId="0" xfId="0" applyFont="1" applyAlignment="1" applyProtection="1">
      <alignment vertical="top" wrapText="1"/>
      <protection locked="0"/>
    </xf>
    <xf numFmtId="0" fontId="22" fillId="0" borderId="14" xfId="0" applyFont="1" applyBorder="1" applyAlignment="1" applyProtection="1">
      <alignment vertical="top" wrapText="1"/>
      <protection locked="0"/>
    </xf>
    <xf numFmtId="0" fontId="22" fillId="2" borderId="0" xfId="0" applyFont="1" applyFill="1" applyAlignment="1" applyProtection="1">
      <alignment vertical="top" wrapText="1"/>
      <protection locked="0"/>
    </xf>
    <xf numFmtId="164" fontId="14" fillId="0" borderId="8" xfId="1" applyFont="1" applyFill="1" applyBorder="1" applyProtection="1">
      <protection locked="0"/>
    </xf>
    <xf numFmtId="0" fontId="20" fillId="0" borderId="0" xfId="0" applyFont="1"/>
    <xf numFmtId="0" fontId="21" fillId="0" borderId="13" xfId="0" applyFont="1" applyBorder="1" applyAlignment="1">
      <alignment horizontal="center"/>
    </xf>
    <xf numFmtId="0" fontId="21" fillId="0" borderId="37" xfId="0" applyFont="1" applyBorder="1" applyAlignment="1">
      <alignment horizontal="center"/>
    </xf>
    <xf numFmtId="0" fontId="23" fillId="0" borderId="0" xfId="0" applyFont="1" applyAlignment="1">
      <alignment vertical="top" wrapText="1"/>
    </xf>
    <xf numFmtId="0" fontId="22" fillId="0" borderId="37" xfId="0" applyFont="1" applyBorder="1" applyAlignment="1">
      <alignment horizontal="right"/>
    </xf>
    <xf numFmtId="0" fontId="22" fillId="0" borderId="1" xfId="0" applyFont="1" applyBorder="1" applyAlignment="1">
      <alignment horizontal="right"/>
    </xf>
    <xf numFmtId="0" fontId="6" fillId="0" borderId="2" xfId="2" applyFont="1" applyBorder="1" applyAlignment="1">
      <alignment horizontal="center" wrapText="1"/>
    </xf>
    <xf numFmtId="0" fontId="8" fillId="0" borderId="1" xfId="0" applyFont="1" applyBorder="1" applyAlignment="1">
      <alignment horizontal="center"/>
    </xf>
    <xf numFmtId="0" fontId="12" fillId="0" borderId="14" xfId="0" applyFont="1" applyBorder="1" applyAlignment="1">
      <alignment horizontal="left"/>
    </xf>
    <xf numFmtId="0" fontId="3" fillId="0" borderId="14" xfId="0" applyFont="1" applyBorder="1"/>
    <xf numFmtId="0" fontId="3" fillId="0" borderId="14" xfId="0" applyFont="1" applyBorder="1" applyAlignment="1">
      <alignment horizontal="center"/>
    </xf>
    <xf numFmtId="0" fontId="10" fillId="0" borderId="23" xfId="0" applyFont="1" applyBorder="1" applyAlignment="1">
      <alignment horizontal="center"/>
    </xf>
    <xf numFmtId="0" fontId="12" fillId="0" borderId="14" xfId="0" applyFont="1" applyBorder="1"/>
    <xf numFmtId="0" fontId="13" fillId="0" borderId="23" xfId="0" applyFont="1" applyBorder="1" applyAlignment="1">
      <alignment horizontal="center"/>
    </xf>
    <xf numFmtId="0" fontId="12" fillId="0" borderId="23" xfId="0" applyFont="1" applyBorder="1" applyAlignment="1">
      <alignment horizontal="center"/>
    </xf>
    <xf numFmtId="0" fontId="6" fillId="0" borderId="30" xfId="2" applyFont="1" applyBorder="1" applyAlignment="1">
      <alignment horizontal="center" wrapText="1"/>
    </xf>
    <xf numFmtId="0" fontId="14" fillId="0" borderId="23" xfId="0" applyFont="1" applyBorder="1" applyAlignment="1">
      <alignment horizontal="center"/>
    </xf>
    <xf numFmtId="0" fontId="12" fillId="0" borderId="27" xfId="0" applyFont="1" applyBorder="1" applyAlignment="1">
      <alignment horizontal="center"/>
    </xf>
    <xf numFmtId="0" fontId="12" fillId="0" borderId="0" xfId="0" applyFont="1" applyAlignment="1">
      <alignment horizontal="center"/>
    </xf>
    <xf numFmtId="0" fontId="15" fillId="0" borderId="0" xfId="0" applyFont="1" applyAlignment="1">
      <alignment horizontal="center"/>
    </xf>
    <xf numFmtId="0" fontId="6" fillId="0" borderId="24" xfId="0" applyFont="1" applyBorder="1" applyAlignment="1">
      <alignment wrapText="1"/>
    </xf>
    <xf numFmtId="0" fontId="3" fillId="0" borderId="23" xfId="0" applyFont="1" applyBorder="1" applyAlignment="1">
      <alignment horizontal="center"/>
    </xf>
    <xf numFmtId="0" fontId="6" fillId="0" borderId="23" xfId="0" applyFont="1" applyBorder="1" applyAlignment="1">
      <alignment wrapText="1"/>
    </xf>
    <xf numFmtId="0" fontId="4" fillId="0" borderId="27" xfId="0" applyFont="1" applyBorder="1" applyAlignment="1">
      <alignment horizontal="center"/>
    </xf>
    <xf numFmtId="0" fontId="6" fillId="0" borderId="0" xfId="2" applyFont="1" applyAlignment="1">
      <alignment horizontal="center"/>
    </xf>
    <xf numFmtId="0" fontId="6" fillId="0" borderId="33" xfId="0" applyFont="1" applyBorder="1" applyAlignment="1">
      <alignment wrapText="1"/>
    </xf>
    <xf numFmtId="0" fontId="10" fillId="0" borderId="34" xfId="0" applyFont="1" applyBorder="1" applyAlignment="1">
      <alignment horizontal="center"/>
    </xf>
    <xf numFmtId="0" fontId="8" fillId="0" borderId="34"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3" fillId="0" borderId="29" xfId="0" applyFont="1" applyBorder="1" applyAlignment="1">
      <alignment horizontal="center"/>
    </xf>
    <xf numFmtId="0" fontId="8" fillId="0" borderId="23" xfId="0" applyFont="1" applyBorder="1"/>
    <xf numFmtId="0" fontId="8" fillId="0" borderId="17" xfId="0" applyFont="1" applyBorder="1"/>
    <xf numFmtId="37" fontId="5" fillId="0" borderId="0" xfId="0" applyNumberFormat="1" applyFont="1"/>
    <xf numFmtId="37" fontId="9" fillId="0" borderId="0" xfId="2" applyNumberFormat="1" applyFont="1"/>
    <xf numFmtId="37" fontId="7" fillId="0" borderId="0" xfId="2" applyNumberFormat="1" applyFont="1" applyAlignment="1">
      <alignment horizontal="center"/>
    </xf>
    <xf numFmtId="0" fontId="7" fillId="0" borderId="4" xfId="2" applyFont="1" applyBorder="1" applyAlignment="1">
      <alignment vertical="center" wrapText="1"/>
    </xf>
    <xf numFmtId="0" fontId="7" fillId="0" borderId="19" xfId="2" applyFont="1" applyBorder="1" applyAlignment="1">
      <alignment vertical="center" wrapText="1"/>
    </xf>
    <xf numFmtId="37" fontId="8" fillId="0" borderId="15" xfId="2" applyNumberFormat="1" applyFont="1" applyBorder="1" applyAlignment="1">
      <alignment horizontal="left"/>
    </xf>
    <xf numFmtId="0" fontId="3" fillId="0" borderId="43" xfId="0" applyFont="1" applyBorder="1" applyAlignment="1">
      <alignment horizontal="center"/>
    </xf>
    <xf numFmtId="0" fontId="3" fillId="0" borderId="22" xfId="0" applyFont="1" applyBorder="1" applyAlignment="1">
      <alignment horizontal="center"/>
    </xf>
    <xf numFmtId="0" fontId="10" fillId="0" borderId="2" xfId="0" applyFont="1" applyBorder="1" applyAlignment="1">
      <alignment horizontal="center" vertical="center" wrapText="1"/>
    </xf>
    <xf numFmtId="37" fontId="8" fillId="0" borderId="17" xfId="2" applyNumberFormat="1" applyFont="1" applyBorder="1" applyAlignment="1">
      <alignment horizontal="left"/>
    </xf>
    <xf numFmtId="37" fontId="8" fillId="0" borderId="23" xfId="2" applyNumberFormat="1" applyFont="1" applyBorder="1" applyAlignment="1">
      <alignment horizontal="left"/>
    </xf>
    <xf numFmtId="0" fontId="17" fillId="0" borderId="0" xfId="0" applyFont="1" applyAlignment="1">
      <alignment horizontal="left" vertical="top" wrapText="1"/>
    </xf>
    <xf numFmtId="0" fontId="7" fillId="0" borderId="0" xfId="0" applyFont="1" applyAlignment="1">
      <alignment horizontal="left" vertical="top" wrapText="1"/>
    </xf>
    <xf numFmtId="0" fontId="6" fillId="0" borderId="0" xfId="2" applyFont="1" applyAlignment="1">
      <alignment horizontal="left" vertical="center" wrapText="1"/>
    </xf>
    <xf numFmtId="0" fontId="25" fillId="0" borderId="0" xfId="0" applyFont="1"/>
    <xf numFmtId="0" fontId="26" fillId="0" borderId="0" xfId="0" applyFont="1"/>
    <xf numFmtId="0" fontId="27" fillId="0" borderId="0" xfId="0" applyFont="1"/>
    <xf numFmtId="0" fontId="27" fillId="0" borderId="0" xfId="0" applyFont="1" applyAlignment="1">
      <alignment horizontal="center"/>
    </xf>
    <xf numFmtId="0" fontId="28" fillId="0" borderId="0" xfId="0" applyFont="1" applyAlignment="1">
      <alignment horizontal="left" vertical="center" indent="1"/>
    </xf>
    <xf numFmtId="49" fontId="22" fillId="0" borderId="6" xfId="0" quotePrefix="1" applyNumberFormat="1" applyFont="1" applyBorder="1" applyAlignment="1" applyProtection="1">
      <alignment horizontal="center" vertical="top" wrapText="1"/>
      <protection locked="0"/>
    </xf>
    <xf numFmtId="0" fontId="22" fillId="0" borderId="3" xfId="0" applyFont="1" applyBorder="1" applyAlignment="1" applyProtection="1">
      <alignment horizontal="center" vertical="top" wrapText="1"/>
      <protection locked="0"/>
    </xf>
    <xf numFmtId="0" fontId="16" fillId="2" borderId="6" xfId="0" applyFont="1" applyFill="1" applyBorder="1" applyProtection="1">
      <protection locked="0"/>
    </xf>
    <xf numFmtId="0" fontId="10" fillId="2" borderId="23" xfId="0" applyFont="1" applyFill="1" applyBorder="1" applyProtection="1">
      <protection locked="0"/>
    </xf>
    <xf numFmtId="0" fontId="3" fillId="0" borderId="48" xfId="0" applyFont="1" applyBorder="1" applyAlignment="1">
      <alignment horizontal="center"/>
    </xf>
    <xf numFmtId="0" fontId="4" fillId="0" borderId="16" xfId="0" applyFont="1" applyBorder="1" applyProtection="1">
      <protection locked="0"/>
    </xf>
    <xf numFmtId="0" fontId="4" fillId="2" borderId="23" xfId="0" applyFont="1" applyFill="1" applyBorder="1" applyProtection="1">
      <protection locked="0"/>
    </xf>
    <xf numFmtId="0" fontId="16" fillId="0" borderId="15" xfId="0" applyFont="1" applyBorder="1" applyProtection="1">
      <protection locked="0"/>
    </xf>
    <xf numFmtId="0" fontId="14" fillId="0" borderId="23" xfId="0" applyFont="1" applyBorder="1" applyAlignment="1" applyProtection="1">
      <alignment horizontal="left"/>
      <protection locked="0"/>
    </xf>
    <xf numFmtId="0" fontId="14" fillId="0" borderId="16" xfId="0" applyFont="1" applyBorder="1" applyAlignment="1" applyProtection="1">
      <alignment horizontal="left"/>
      <protection locked="0"/>
    </xf>
    <xf numFmtId="0" fontId="4" fillId="0" borderId="16" xfId="0" applyFont="1" applyBorder="1" applyAlignment="1" applyProtection="1">
      <alignment horizontal="center"/>
      <protection locked="0"/>
    </xf>
    <xf numFmtId="0" fontId="8" fillId="0" borderId="6" xfId="0" applyFont="1" applyBorder="1" applyProtection="1">
      <protection locked="0"/>
    </xf>
    <xf numFmtId="0" fontId="10" fillId="0" borderId="23" xfId="0" applyFont="1" applyBorder="1" applyProtection="1">
      <protection locked="0"/>
    </xf>
    <xf numFmtId="0" fontId="10" fillId="0" borderId="45" xfId="0" applyFont="1" applyBorder="1" applyAlignment="1">
      <alignment horizontal="center"/>
    </xf>
    <xf numFmtId="0" fontId="10" fillId="0" borderId="2" xfId="0" applyFont="1" applyBorder="1" applyAlignment="1">
      <alignment horizontal="center"/>
    </xf>
    <xf numFmtId="0" fontId="8" fillId="0" borderId="50" xfId="0" applyFont="1" applyBorder="1" applyAlignment="1" applyProtection="1">
      <alignment horizontal="left"/>
      <protection locked="0"/>
    </xf>
    <xf numFmtId="0" fontId="10" fillId="0" borderId="52" xfId="0" applyFont="1" applyBorder="1" applyAlignment="1">
      <alignment horizontal="center"/>
    </xf>
    <xf numFmtId="164" fontId="14" fillId="0" borderId="29" xfId="1" applyFont="1" applyFill="1" applyBorder="1" applyProtection="1"/>
    <xf numFmtId="0" fontId="8" fillId="0" borderId="29" xfId="0" applyFont="1" applyBorder="1" applyAlignment="1" applyProtection="1">
      <alignment horizontal="left"/>
      <protection locked="0"/>
    </xf>
    <xf numFmtId="0" fontId="10" fillId="0" borderId="42" xfId="0" applyFont="1" applyBorder="1" applyAlignment="1">
      <alignment horizontal="center"/>
    </xf>
    <xf numFmtId="164" fontId="4" fillId="0" borderId="51" xfId="1" applyFont="1" applyFill="1" applyBorder="1" applyProtection="1">
      <protection locked="0"/>
    </xf>
    <xf numFmtId="0" fontId="8" fillId="0" borderId="53" xfId="0" applyFont="1" applyBorder="1" applyProtection="1">
      <protection locked="0"/>
    </xf>
    <xf numFmtId="164" fontId="14" fillId="0" borderId="2" xfId="1" applyFont="1" applyFill="1" applyBorder="1" applyProtection="1"/>
    <xf numFmtId="0" fontId="16" fillId="0" borderId="23" xfId="0" applyFont="1" applyBorder="1" applyProtection="1">
      <protection locked="0"/>
    </xf>
    <xf numFmtId="0" fontId="10" fillId="0" borderId="16" xfId="0" applyFont="1" applyBorder="1" applyProtection="1">
      <protection locked="0"/>
    </xf>
    <xf numFmtId="37" fontId="14" fillId="0" borderId="42" xfId="2" applyNumberFormat="1" applyFont="1" applyBorder="1" applyAlignment="1">
      <alignment horizontal="left"/>
    </xf>
    <xf numFmtId="0" fontId="10" fillId="0" borderId="16" xfId="0" applyFont="1" applyBorder="1" applyAlignment="1">
      <alignment horizontal="center"/>
    </xf>
    <xf numFmtId="0" fontId="10" fillId="0" borderId="33" xfId="0" applyFont="1" applyBorder="1" applyAlignment="1">
      <alignment horizontal="center"/>
    </xf>
    <xf numFmtId="164" fontId="4" fillId="0" borderId="16" xfId="1" applyFont="1" applyFill="1" applyBorder="1" applyProtection="1"/>
    <xf numFmtId="164" fontId="14" fillId="0" borderId="5" xfId="1" applyFont="1" applyFill="1" applyBorder="1" applyProtection="1"/>
    <xf numFmtId="164" fontId="4" fillId="0" borderId="15" xfId="1" applyFont="1" applyFill="1" applyBorder="1" applyProtection="1">
      <protection locked="0"/>
    </xf>
    <xf numFmtId="0" fontId="10" fillId="0" borderId="26" xfId="0" applyFont="1" applyBorder="1" applyAlignment="1">
      <alignment horizontal="center"/>
    </xf>
    <xf numFmtId="164" fontId="4" fillId="0" borderId="40" xfId="1" applyFont="1" applyFill="1" applyBorder="1" applyProtection="1">
      <protection locked="0"/>
    </xf>
    <xf numFmtId="164" fontId="14" fillId="0" borderId="55" xfId="1" applyFont="1" applyFill="1" applyBorder="1" applyProtection="1"/>
    <xf numFmtId="164" fontId="4" fillId="0" borderId="32" xfId="1" applyFont="1" applyFill="1" applyBorder="1" applyProtection="1">
      <protection locked="0"/>
    </xf>
    <xf numFmtId="0" fontId="4" fillId="0" borderId="25" xfId="0" applyFont="1" applyBorder="1" applyAlignment="1">
      <alignment horizontal="center"/>
    </xf>
    <xf numFmtId="0" fontId="4" fillId="0" borderId="15" xfId="0" applyFont="1" applyBorder="1" applyProtection="1">
      <protection locked="0"/>
    </xf>
    <xf numFmtId="0" fontId="22" fillId="0" borderId="42" xfId="0" applyFont="1" applyBorder="1" applyAlignment="1" applyProtection="1">
      <alignment horizontal="center" vertical="top" wrapText="1"/>
      <protection locked="0"/>
    </xf>
    <xf numFmtId="0" fontId="3" fillId="2" borderId="14" xfId="1" applyNumberFormat="1" applyFont="1" applyFill="1" applyBorder="1" applyAlignment="1" applyProtection="1">
      <alignment horizontal="center"/>
      <protection locked="0"/>
    </xf>
    <xf numFmtId="0" fontId="3" fillId="2" borderId="45" xfId="1" applyNumberFormat="1" applyFont="1" applyFill="1" applyBorder="1" applyAlignment="1" applyProtection="1">
      <alignment horizontal="center"/>
      <protection locked="0"/>
    </xf>
    <xf numFmtId="0" fontId="3" fillId="2" borderId="35" xfId="1" applyNumberFormat="1" applyFont="1" applyFill="1" applyBorder="1" applyAlignment="1" applyProtection="1">
      <alignment horizontal="center"/>
      <protection locked="0"/>
    </xf>
    <xf numFmtId="49" fontId="3" fillId="0" borderId="8" xfId="0" applyNumberFormat="1" applyFont="1" applyBorder="1" applyAlignment="1" applyProtection="1">
      <alignment horizontal="center"/>
      <protection locked="0"/>
    </xf>
    <xf numFmtId="37" fontId="9" fillId="0" borderId="0" xfId="2" applyNumberFormat="1" applyFont="1" applyAlignment="1">
      <alignment horizontal="center"/>
    </xf>
    <xf numFmtId="0" fontId="29" fillId="3" borderId="0" xfId="0" applyFont="1" applyFill="1" applyAlignment="1">
      <alignment horizontal="center"/>
    </xf>
    <xf numFmtId="164" fontId="29" fillId="3" borderId="0" xfId="1" applyFont="1" applyFill="1" applyProtection="1"/>
    <xf numFmtId="0" fontId="0" fillId="0" borderId="0" xfId="0" applyAlignment="1">
      <alignment vertical="center" wrapText="1"/>
    </xf>
    <xf numFmtId="0" fontId="6" fillId="0" borderId="0" xfId="2" applyFont="1" applyAlignment="1">
      <alignment vertical="center" wrapText="1"/>
    </xf>
    <xf numFmtId="37" fontId="6" fillId="0" borderId="0" xfId="2" applyNumberFormat="1" applyFont="1"/>
    <xf numFmtId="0" fontId="24" fillId="0" borderId="36" xfId="3" applyFill="1" applyBorder="1" applyAlignment="1" applyProtection="1">
      <alignment vertical="top" wrapText="1"/>
      <protection locked="0"/>
    </xf>
    <xf numFmtId="0" fontId="22" fillId="0" borderId="36" xfId="0" applyFont="1" applyBorder="1" applyAlignment="1" applyProtection="1">
      <alignment horizontal="center" vertical="top" wrapText="1"/>
      <protection locked="0"/>
    </xf>
    <xf numFmtId="0" fontId="3" fillId="0" borderId="3" xfId="0" applyFont="1" applyBorder="1" applyAlignment="1">
      <alignment horizontal="center"/>
    </xf>
    <xf numFmtId="0" fontId="3" fillId="0" borderId="6" xfId="0" applyFont="1" applyBorder="1" applyAlignment="1">
      <alignment horizontal="center"/>
    </xf>
    <xf numFmtId="0" fontId="3" fillId="0" borderId="9" xfId="0" applyFont="1" applyBorder="1" applyAlignment="1">
      <alignment horizontal="center"/>
    </xf>
    <xf numFmtId="0" fontId="22" fillId="0" borderId="29" xfId="0" applyFont="1" applyBorder="1" applyAlignment="1">
      <alignment horizontal="right"/>
    </xf>
    <xf numFmtId="166" fontId="3" fillId="2" borderId="5" xfId="1" applyNumberFormat="1" applyFont="1" applyFill="1" applyBorder="1" applyAlignment="1" applyProtection="1">
      <alignment horizontal="center"/>
      <protection locked="0"/>
    </xf>
    <xf numFmtId="166" fontId="3" fillId="2" borderId="8" xfId="1" applyNumberFormat="1" applyFont="1" applyFill="1" applyBorder="1" applyAlignment="1" applyProtection="1">
      <alignment horizontal="center"/>
      <protection locked="0"/>
    </xf>
    <xf numFmtId="165" fontId="3" fillId="2" borderId="8" xfId="1" applyNumberFormat="1" applyFont="1" applyFill="1" applyBorder="1" applyAlignment="1" applyProtection="1">
      <alignment horizontal="center"/>
      <protection locked="0"/>
    </xf>
    <xf numFmtId="164" fontId="3" fillId="2" borderId="8" xfId="1" applyFont="1" applyFill="1" applyBorder="1" applyAlignment="1" applyProtection="1">
      <alignment horizontal="center"/>
      <protection locked="0"/>
    </xf>
    <xf numFmtId="164" fontId="3" fillId="2" borderId="11" xfId="1" applyFont="1" applyFill="1" applyBorder="1" applyAlignment="1" applyProtection="1">
      <alignment horizontal="center"/>
      <protection locked="0"/>
    </xf>
    <xf numFmtId="0" fontId="8" fillId="2" borderId="23" xfId="0" applyFont="1" applyFill="1" applyBorder="1" applyProtection="1">
      <protection locked="0"/>
    </xf>
    <xf numFmtId="164" fontId="4" fillId="2" borderId="8" xfId="1" applyFont="1" applyFill="1" applyBorder="1" applyProtection="1">
      <protection locked="0"/>
    </xf>
    <xf numFmtId="0" fontId="0" fillId="4" borderId="7" xfId="0" applyFill="1" applyBorder="1"/>
    <xf numFmtId="0" fontId="3" fillId="2" borderId="47" xfId="0" applyFont="1" applyFill="1" applyBorder="1" applyAlignment="1" applyProtection="1">
      <alignment horizontal="left"/>
      <protection locked="0"/>
    </xf>
    <xf numFmtId="0" fontId="3" fillId="2" borderId="48" xfId="0" applyFont="1" applyFill="1" applyBorder="1" applyAlignment="1" applyProtection="1">
      <alignment horizontal="left"/>
      <protection locked="0"/>
    </xf>
    <xf numFmtId="0" fontId="3" fillId="2" borderId="26" xfId="0" quotePrefix="1" applyFont="1" applyFill="1" applyBorder="1" applyAlignment="1" applyProtection="1">
      <alignment horizontal="left"/>
      <protection locked="0"/>
    </xf>
    <xf numFmtId="0" fontId="3" fillId="2" borderId="46" xfId="0" applyFont="1" applyFill="1" applyBorder="1" applyAlignment="1" applyProtection="1">
      <alignment horizontal="left"/>
      <protection locked="0"/>
    </xf>
    <xf numFmtId="0" fontId="30" fillId="3" borderId="0" xfId="2" applyFont="1" applyFill="1" applyAlignment="1">
      <alignment horizontal="left"/>
    </xf>
    <xf numFmtId="37" fontId="8" fillId="0" borderId="17" xfId="2" applyNumberFormat="1" applyFont="1" applyBorder="1" applyAlignment="1">
      <alignment horizontal="left"/>
    </xf>
    <xf numFmtId="37" fontId="8" fillId="0" borderId="23" xfId="2" applyNumberFormat="1" applyFont="1" applyBorder="1" applyAlignment="1">
      <alignment horizontal="left"/>
    </xf>
    <xf numFmtId="0" fontId="10" fillId="0" borderId="44" xfId="0" applyFont="1" applyBorder="1" applyAlignment="1">
      <alignment horizontal="left" vertical="center"/>
    </xf>
    <xf numFmtId="0" fontId="10" fillId="0" borderId="38" xfId="0" applyFont="1" applyBorder="1" applyAlignment="1">
      <alignment horizontal="left" vertical="center"/>
    </xf>
    <xf numFmtId="0" fontId="3" fillId="2" borderId="13" xfId="0" applyFont="1" applyFill="1" applyBorder="1" applyAlignment="1" applyProtection="1">
      <alignment horizontal="left"/>
      <protection locked="0"/>
    </xf>
    <xf numFmtId="0" fontId="3" fillId="2" borderId="28" xfId="0" applyFont="1" applyFill="1" applyBorder="1" applyAlignment="1" applyProtection="1">
      <alignment horizontal="left"/>
      <protection locked="0"/>
    </xf>
    <xf numFmtId="37" fontId="14" fillId="0" borderId="32" xfId="2" applyNumberFormat="1" applyFont="1" applyBorder="1" applyAlignment="1">
      <alignment horizontal="left"/>
    </xf>
    <xf numFmtId="37" fontId="14" fillId="0" borderId="27" xfId="2" applyNumberFormat="1" applyFont="1" applyBorder="1" applyAlignment="1">
      <alignment horizontal="left"/>
    </xf>
    <xf numFmtId="37" fontId="14" fillId="0" borderId="21" xfId="2" applyNumberFormat="1" applyFont="1" applyBorder="1" applyAlignment="1">
      <alignment horizontal="left"/>
    </xf>
    <xf numFmtId="37" fontId="14" fillId="0" borderId="54" xfId="2" applyNumberFormat="1" applyFont="1" applyBorder="1" applyAlignment="1">
      <alignment horizontal="left"/>
    </xf>
    <xf numFmtId="37" fontId="18" fillId="0" borderId="18" xfId="2" applyNumberFormat="1" applyFont="1" applyBorder="1" applyAlignment="1">
      <alignment horizontal="left"/>
    </xf>
    <xf numFmtId="37" fontId="18" fillId="0" borderId="27" xfId="2" applyNumberFormat="1" applyFont="1" applyBorder="1" applyAlignment="1">
      <alignment horizontal="left"/>
    </xf>
    <xf numFmtId="37" fontId="14" fillId="0" borderId="18" xfId="2" applyNumberFormat="1" applyFont="1" applyBorder="1" applyAlignment="1">
      <alignment horizontal="left"/>
    </xf>
    <xf numFmtId="37" fontId="6" fillId="0" borderId="31" xfId="2" applyNumberFormat="1" applyFont="1" applyBorder="1" applyAlignment="1">
      <alignment horizontal="center" wrapText="1"/>
    </xf>
    <xf numFmtId="37" fontId="6" fillId="0" borderId="24" xfId="2" applyNumberFormat="1" applyFont="1" applyBorder="1" applyAlignment="1">
      <alignment horizontal="center" wrapText="1"/>
    </xf>
    <xf numFmtId="37" fontId="6" fillId="0" borderId="20" xfId="2" applyNumberFormat="1" applyFont="1" applyBorder="1" applyAlignment="1">
      <alignment horizontal="center" wrapText="1"/>
    </xf>
    <xf numFmtId="0" fontId="10" fillId="0" borderId="21" xfId="0" applyFont="1" applyBorder="1" applyAlignment="1" applyProtection="1">
      <alignment horizontal="left"/>
      <protection locked="0"/>
    </xf>
    <xf numFmtId="0" fontId="10" fillId="0" borderId="22" xfId="0" applyFont="1" applyBorder="1" applyAlignment="1" applyProtection="1">
      <alignment horizontal="left"/>
      <protection locked="0"/>
    </xf>
    <xf numFmtId="37" fontId="14" fillId="0" borderId="25" xfId="2" applyNumberFormat="1" applyFont="1" applyBorder="1" applyAlignment="1">
      <alignment horizontal="center"/>
    </xf>
    <xf numFmtId="37" fontId="14" fillId="0" borderId="15" xfId="2" applyNumberFormat="1" applyFont="1" applyBorder="1" applyAlignment="1">
      <alignment horizontal="center"/>
    </xf>
    <xf numFmtId="37" fontId="14" fillId="0" borderId="49" xfId="2" applyNumberFormat="1" applyFont="1" applyBorder="1" applyAlignment="1">
      <alignment horizontal="center"/>
    </xf>
    <xf numFmtId="37" fontId="14" fillId="0" borderId="13" xfId="2" applyNumberFormat="1" applyFont="1" applyBorder="1" applyAlignment="1">
      <alignment horizontal="center"/>
    </xf>
    <xf numFmtId="37" fontId="14" fillId="0" borderId="36" xfId="2" applyNumberFormat="1" applyFont="1" applyBorder="1" applyAlignment="1">
      <alignment horizontal="center"/>
    </xf>
    <xf numFmtId="37" fontId="14" fillId="0" borderId="28" xfId="2" applyNumberFormat="1" applyFont="1" applyBorder="1" applyAlignment="1">
      <alignment horizontal="center"/>
    </xf>
    <xf numFmtId="0" fontId="22" fillId="0" borderId="10" xfId="0" applyFont="1" applyBorder="1" applyAlignment="1" applyProtection="1">
      <alignment horizontal="center" vertical="top" wrapText="1"/>
      <protection locked="0"/>
    </xf>
    <xf numFmtId="0" fontId="22" fillId="0" borderId="11" xfId="0" applyFont="1" applyBorder="1" applyAlignment="1" applyProtection="1">
      <alignment horizontal="center" vertical="top" wrapText="1"/>
      <protection locked="0"/>
    </xf>
    <xf numFmtId="0" fontId="17" fillId="2" borderId="21" xfId="0" applyFont="1" applyFill="1" applyBorder="1" applyAlignment="1" applyProtection="1">
      <alignment horizontal="center"/>
      <protection locked="0"/>
    </xf>
    <xf numFmtId="0" fontId="17" fillId="2" borderId="22" xfId="0" applyFont="1" applyFill="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22" fillId="0" borderId="41" xfId="0" applyFont="1" applyBorder="1" applyAlignment="1" applyProtection="1">
      <alignment horizontal="center" vertical="top" wrapText="1"/>
      <protection locked="0"/>
    </xf>
    <xf numFmtId="0" fontId="22" fillId="0" borderId="38" xfId="0" applyFont="1" applyBorder="1" applyAlignment="1" applyProtection="1">
      <alignment horizontal="center" vertical="top" wrapText="1"/>
      <protection locked="0"/>
    </xf>
    <xf numFmtId="0" fontId="17" fillId="0" borderId="0" xfId="0" applyFont="1" applyAlignment="1">
      <alignment horizontal="left" vertical="top" wrapText="1"/>
    </xf>
    <xf numFmtId="0" fontId="7" fillId="0" borderId="0" xfId="0" applyFont="1" applyAlignment="1">
      <alignment horizontal="left" vertical="top" wrapText="1"/>
    </xf>
    <xf numFmtId="49" fontId="22" fillId="0" borderId="39" xfId="0" applyNumberFormat="1" applyFont="1" applyBorder="1" applyAlignment="1" applyProtection="1">
      <alignment horizontal="center" vertical="top" wrapText="1"/>
      <protection locked="0"/>
    </xf>
    <xf numFmtId="49" fontId="22" fillId="0" borderId="40" xfId="0" applyNumberFormat="1" applyFont="1" applyBorder="1" applyAlignment="1" applyProtection="1">
      <alignment horizontal="center" vertical="top" wrapText="1"/>
      <protection locked="0"/>
    </xf>
    <xf numFmtId="37" fontId="11" fillId="0" borderId="17" xfId="2" applyNumberFormat="1" applyFont="1" applyBorder="1" applyAlignment="1">
      <alignment horizontal="left"/>
    </xf>
    <xf numFmtId="37" fontId="11" fillId="0" borderId="23" xfId="2" applyNumberFormat="1" applyFont="1" applyBorder="1" applyAlignment="1">
      <alignment horizontal="left"/>
    </xf>
    <xf numFmtId="0" fontId="2" fillId="0" borderId="0" xfId="0" applyFont="1" applyAlignment="1">
      <alignment horizontal="center"/>
    </xf>
    <xf numFmtId="0" fontId="7" fillId="0" borderId="0" xfId="0" applyFont="1" applyAlignment="1">
      <alignment horizontal="right"/>
    </xf>
    <xf numFmtId="0" fontId="7" fillId="0" borderId="14" xfId="0" applyFont="1" applyBorder="1" applyAlignment="1">
      <alignment horizontal="right"/>
    </xf>
    <xf numFmtId="0" fontId="7" fillId="0" borderId="0" xfId="0" applyFont="1" applyAlignment="1">
      <alignment horizontal="right" wrapText="1"/>
    </xf>
    <xf numFmtId="0" fontId="17" fillId="0" borderId="14" xfId="0" applyFont="1" applyBorder="1" applyAlignment="1">
      <alignment wrapText="1"/>
    </xf>
    <xf numFmtId="0" fontId="22" fillId="0" borderId="36" xfId="0" applyFont="1" applyBorder="1" applyAlignment="1" applyProtection="1">
      <alignment horizontal="left" vertical="top" wrapText="1"/>
      <protection locked="0"/>
    </xf>
    <xf numFmtId="0" fontId="22" fillId="0" borderId="28" xfId="0" applyFont="1" applyBorder="1" applyAlignment="1" applyProtection="1">
      <alignment horizontal="left" vertical="top" wrapText="1"/>
      <protection locked="0"/>
    </xf>
    <xf numFmtId="0" fontId="7" fillId="0" borderId="0" xfId="0" applyFont="1" applyAlignment="1">
      <alignment horizontal="center" vertical="top" wrapText="1"/>
    </xf>
    <xf numFmtId="0" fontId="23" fillId="0" borderId="0" xfId="0" applyFont="1" applyAlignment="1">
      <alignment horizontal="center" vertical="top" wrapText="1"/>
    </xf>
    <xf numFmtId="0" fontId="23" fillId="0" borderId="14" xfId="0" applyFont="1" applyBorder="1" applyAlignment="1">
      <alignment horizontal="center" vertical="top" wrapText="1"/>
    </xf>
    <xf numFmtId="37" fontId="8" fillId="0" borderId="17" xfId="2" applyNumberFormat="1" applyFont="1" applyBorder="1" applyAlignment="1">
      <alignment horizontal="left" vertical="top" wrapText="1"/>
    </xf>
    <xf numFmtId="37" fontId="8" fillId="0" borderId="23" xfId="2" applyNumberFormat="1" applyFont="1" applyBorder="1" applyAlignment="1">
      <alignment horizontal="left" vertical="top" wrapText="1"/>
    </xf>
    <xf numFmtId="37" fontId="18" fillId="0" borderId="19" xfId="2" applyNumberFormat="1" applyFont="1" applyBorder="1" applyAlignment="1">
      <alignment horizontal="left"/>
    </xf>
    <xf numFmtId="37" fontId="18" fillId="0" borderId="24" xfId="2" applyNumberFormat="1" applyFont="1" applyBorder="1" applyAlignment="1">
      <alignment horizontal="left"/>
    </xf>
    <xf numFmtId="37" fontId="5" fillId="0" borderId="29" xfId="2" applyNumberFormat="1" applyFont="1" applyBorder="1" applyAlignment="1">
      <alignment horizontal="center"/>
    </xf>
    <xf numFmtId="0" fontId="7" fillId="0" borderId="13" xfId="2" applyFont="1" applyBorder="1" applyAlignment="1">
      <alignment horizontal="center" vertical="center" wrapText="1"/>
    </xf>
    <xf numFmtId="0" fontId="7" fillId="0" borderId="28" xfId="2" applyFont="1" applyBorder="1" applyAlignment="1">
      <alignment horizontal="center" vertical="center" wrapText="1"/>
    </xf>
    <xf numFmtId="0" fontId="3" fillId="0" borderId="7" xfId="0" applyFont="1" applyBorder="1" applyAlignment="1">
      <alignment horizontal="left"/>
    </xf>
    <xf numFmtId="0" fontId="10" fillId="0" borderId="3" xfId="0" applyFont="1" applyBorder="1" applyAlignment="1">
      <alignment horizontal="left" vertical="center"/>
    </xf>
    <xf numFmtId="0" fontId="10" fillId="0" borderId="5" xfId="0" applyFont="1" applyBorder="1" applyAlignment="1">
      <alignment horizontal="left" vertical="center"/>
    </xf>
    <xf numFmtId="49" fontId="8" fillId="0" borderId="6" xfId="0" applyNumberFormat="1" applyFont="1" applyBorder="1" applyAlignment="1" applyProtection="1">
      <alignment horizontal="left"/>
      <protection locked="0"/>
    </xf>
    <xf numFmtId="49" fontId="8" fillId="0" borderId="8" xfId="0" applyNumberFormat="1" applyFont="1" applyBorder="1" applyAlignment="1" applyProtection="1">
      <alignment horizontal="left"/>
      <protection locked="0"/>
    </xf>
    <xf numFmtId="49" fontId="8" fillId="0" borderId="9" xfId="0" applyNumberFormat="1" applyFont="1" applyBorder="1" applyAlignment="1" applyProtection="1">
      <alignment horizontal="left"/>
      <protection locked="0"/>
    </xf>
    <xf numFmtId="49" fontId="8" fillId="0" borderId="11" xfId="0" applyNumberFormat="1" applyFont="1" applyBorder="1" applyAlignment="1" applyProtection="1">
      <alignment horizontal="left"/>
      <protection locked="0"/>
    </xf>
    <xf numFmtId="37" fontId="5" fillId="0" borderId="29" xfId="2" applyNumberFormat="1" applyFont="1" applyBorder="1" applyAlignment="1">
      <alignment horizontal="left"/>
    </xf>
    <xf numFmtId="0" fontId="7" fillId="0" borderId="21" xfId="2" applyFont="1" applyBorder="1" applyAlignment="1">
      <alignment horizontal="center" vertical="center" wrapText="1"/>
    </xf>
    <xf numFmtId="0" fontId="7" fillId="0" borderId="22" xfId="2" applyFont="1" applyBorder="1" applyAlignment="1">
      <alignment horizontal="center" vertical="center" wrapText="1"/>
    </xf>
    <xf numFmtId="0" fontId="22" fillId="0" borderId="0" xfId="0" applyFont="1" applyAlignment="1" applyProtection="1">
      <alignment horizontal="center" vertical="top" wrapText="1"/>
      <protection locked="0"/>
    </xf>
    <xf numFmtId="0" fontId="22" fillId="0" borderId="14" xfId="0" applyFont="1" applyBorder="1" applyAlignment="1" applyProtection="1">
      <alignment horizontal="center" vertical="top" wrapText="1"/>
      <protection locked="0"/>
    </xf>
    <xf numFmtId="0" fontId="3" fillId="0" borderId="10" xfId="0" applyFont="1" applyBorder="1" applyAlignment="1">
      <alignment horizontal="left"/>
    </xf>
    <xf numFmtId="0" fontId="3" fillId="0" borderId="4" xfId="0" applyFont="1" applyBorder="1" applyAlignment="1">
      <alignment horizontal="left"/>
    </xf>
    <xf numFmtId="0" fontId="6" fillId="0" borderId="0" xfId="2" applyFont="1" applyAlignment="1">
      <alignment horizontal="left" vertical="center" wrapText="1"/>
    </xf>
    <xf numFmtId="0" fontId="17" fillId="0" borderId="14" xfId="0" applyFont="1" applyBorder="1" applyAlignment="1"/>
  </cellXfs>
  <cellStyles count="4">
    <cellStyle name="Currency" xfId="1" builtinId="4"/>
    <cellStyle name="Hyperlink" xfId="3" builtinId="8"/>
    <cellStyle name="Normal" xfId="0" builtinId="0"/>
    <cellStyle name="Normal_Sheet1" xfId="2" xr:uid="{C3B318D0-D66E-479E-BFC1-74E6AA448AD7}"/>
  </cellStyles>
  <dxfs count="34">
    <dxf>
      <fill>
        <patternFill patternType="lightGray"/>
      </fill>
    </dxf>
    <dxf>
      <fill>
        <patternFill patternType="mediumGray"/>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rgb="FFF5F5F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9214A-BC9F-43B3-8771-83A327BFA1A9}">
  <sheetPr codeName="Sheet1"/>
  <dimension ref="A1:J242"/>
  <sheetViews>
    <sheetView tabSelected="1" topLeftCell="C76" zoomScaleNormal="100" workbookViewId="0">
      <selection activeCell="I98" sqref="I98:I99"/>
    </sheetView>
  </sheetViews>
  <sheetFormatPr defaultColWidth="9.140625" defaultRowHeight="12.75" outlineLevelCol="1"/>
  <cols>
    <col min="1" max="1" width="13.7109375" style="3" hidden="1" customWidth="1" outlineLevel="1"/>
    <col min="2" max="2" width="18.7109375" style="3" hidden="1" customWidth="1" outlineLevel="1"/>
    <col min="3" max="3" width="9.5703125" style="4" customWidth="1" collapsed="1"/>
    <col min="4" max="4" width="60.28515625" style="3" customWidth="1"/>
    <col min="5" max="5" width="38.42578125" style="3" customWidth="1"/>
    <col min="6" max="6" width="29" style="2" customWidth="1"/>
    <col min="7" max="7" width="21.7109375" style="87" customWidth="1"/>
    <col min="8" max="16384" width="9.140625" style="3"/>
  </cols>
  <sheetData>
    <row r="1" spans="3:10" ht="30">
      <c r="C1" s="195" t="s">
        <v>0</v>
      </c>
      <c r="D1" s="195"/>
      <c r="E1" s="195"/>
      <c r="F1" s="195"/>
    </row>
    <row r="2" spans="3:10" ht="20.25" customHeight="1">
      <c r="C2" s="202" t="s">
        <v>1</v>
      </c>
      <c r="D2" s="202"/>
      <c r="E2" s="202"/>
      <c r="F2" s="202"/>
      <c r="G2" s="85"/>
    </row>
    <row r="3" spans="3:10" ht="18.75">
      <c r="D3" s="38"/>
      <c r="E3" s="38"/>
      <c r="F3" s="1"/>
      <c r="G3" s="88"/>
    </row>
    <row r="4" spans="3:10" ht="63.75" customHeight="1">
      <c r="C4" s="189" t="s">
        <v>2</v>
      </c>
      <c r="D4" s="189"/>
      <c r="E4" s="189"/>
      <c r="F4" s="189"/>
      <c r="G4" s="86"/>
    </row>
    <row r="5" spans="3:10" ht="21.75" customHeight="1" thickBot="1">
      <c r="C5" s="82"/>
      <c r="D5" s="82"/>
      <c r="E5" s="82"/>
      <c r="F5" s="82"/>
      <c r="G5" s="86"/>
    </row>
    <row r="6" spans="3:10" ht="21.75" customHeight="1" thickBot="1">
      <c r="C6" s="196" t="s">
        <v>3</v>
      </c>
      <c r="D6" s="227"/>
      <c r="E6" s="185" t="s">
        <v>4</v>
      </c>
      <c r="F6" s="186"/>
      <c r="G6" s="86"/>
    </row>
    <row r="7" spans="3:10" ht="21" thickBot="1">
      <c r="C7" s="196" t="s">
        <v>5</v>
      </c>
      <c r="D7" s="197"/>
      <c r="E7" s="183" t="e">
        <v>#N/A</v>
      </c>
      <c r="F7" s="184"/>
      <c r="J7" s="6"/>
    </row>
    <row r="8" spans="3:10" ht="21" thickBot="1">
      <c r="C8" s="196" t="s">
        <v>6</v>
      </c>
      <c r="D8" s="227"/>
      <c r="E8" s="185"/>
      <c r="F8" s="186"/>
    </row>
    <row r="9" spans="3:10" ht="39" customHeight="1" thickBot="1">
      <c r="C9" s="198" t="s">
        <v>7</v>
      </c>
      <c r="D9" s="199"/>
      <c r="E9" s="185"/>
      <c r="F9" s="186"/>
    </row>
    <row r="10" spans="3:10" ht="19.5" thickBot="1">
      <c r="D10" s="38"/>
      <c r="F10" s="3"/>
    </row>
    <row r="11" spans="3:10" ht="21" customHeight="1">
      <c r="C11" s="39"/>
      <c r="D11" s="200" t="s">
        <v>8</v>
      </c>
      <c r="E11" s="200"/>
      <c r="F11" s="201"/>
    </row>
    <row r="12" spans="3:10" ht="54" customHeight="1">
      <c r="C12" s="40"/>
      <c r="D12" s="222" t="s">
        <v>9</v>
      </c>
      <c r="E12" s="222"/>
      <c r="F12" s="223"/>
    </row>
    <row r="13" spans="3:10" ht="21" customHeight="1">
      <c r="C13" s="40"/>
      <c r="D13" s="222"/>
      <c r="E13" s="222"/>
      <c r="F13" s="223"/>
    </row>
    <row r="14" spans="3:10" ht="21" customHeight="1">
      <c r="C14" s="40"/>
      <c r="D14" s="36"/>
      <c r="E14" s="34"/>
      <c r="F14" s="35"/>
    </row>
    <row r="15" spans="3:10" ht="25.5" customHeight="1" thickBot="1">
      <c r="C15" s="40"/>
      <c r="D15" s="41" t="s">
        <v>10</v>
      </c>
      <c r="E15" s="203" t="s">
        <v>11</v>
      </c>
      <c r="F15" s="204"/>
    </row>
    <row r="16" spans="3:10" ht="21" customHeight="1" thickBot="1">
      <c r="C16" s="42" t="s">
        <v>12</v>
      </c>
      <c r="D16" s="91"/>
      <c r="E16" s="187"/>
      <c r="F16" s="188"/>
    </row>
    <row r="17" spans="3:6" ht="21" customHeight="1">
      <c r="C17" s="42" t="s">
        <v>13</v>
      </c>
      <c r="D17" s="90"/>
      <c r="E17" s="191"/>
      <c r="F17" s="192"/>
    </row>
    <row r="18" spans="3:6" ht="21" customHeight="1" thickBot="1">
      <c r="C18" s="43" t="s">
        <v>14</v>
      </c>
      <c r="D18" s="90"/>
      <c r="E18" s="181"/>
      <c r="F18" s="182"/>
    </row>
    <row r="19" spans="3:6" ht="21" customHeight="1" thickBot="1">
      <c r="C19" s="143"/>
      <c r="D19" s="138"/>
      <c r="E19" s="139"/>
      <c r="F19" s="127"/>
    </row>
    <row r="20" spans="3:6" ht="15" customHeight="1">
      <c r="C20" s="140" t="s">
        <v>15</v>
      </c>
      <c r="D20" s="225" t="s">
        <v>16</v>
      </c>
      <c r="E20" s="225"/>
      <c r="F20" s="144"/>
    </row>
    <row r="21" spans="3:6" ht="15" customHeight="1">
      <c r="C21" s="141" t="s">
        <v>17</v>
      </c>
      <c r="D21" s="212" t="s">
        <v>18</v>
      </c>
      <c r="E21" s="212"/>
      <c r="F21" s="145"/>
    </row>
    <row r="22" spans="3:6" ht="15" customHeight="1">
      <c r="C22" s="141" t="s">
        <v>19</v>
      </c>
      <c r="D22" s="212" t="s">
        <v>20</v>
      </c>
      <c r="E22" s="212"/>
      <c r="F22" s="145"/>
    </row>
    <row r="23" spans="3:6" ht="15" customHeight="1">
      <c r="C23" s="141" t="s">
        <v>21</v>
      </c>
      <c r="D23" s="212" t="s">
        <v>22</v>
      </c>
      <c r="E23" s="212"/>
      <c r="F23" s="145"/>
    </row>
    <row r="24" spans="3:6" ht="15" customHeight="1">
      <c r="C24" s="141" t="s">
        <v>23</v>
      </c>
      <c r="D24" s="212" t="s">
        <v>24</v>
      </c>
      <c r="E24" s="212"/>
      <c r="F24" s="145"/>
    </row>
    <row r="25" spans="3:6" ht="15" customHeight="1">
      <c r="C25" s="141" t="s">
        <v>25</v>
      </c>
      <c r="D25" s="212" t="s">
        <v>26</v>
      </c>
      <c r="E25" s="212"/>
      <c r="F25" s="145"/>
    </row>
    <row r="26" spans="3:6" ht="15" customHeight="1">
      <c r="C26" s="141" t="s">
        <v>27</v>
      </c>
      <c r="D26" s="212" t="s">
        <v>28</v>
      </c>
      <c r="E26" s="212"/>
      <c r="F26" s="145"/>
    </row>
    <row r="27" spans="3:6" ht="15" customHeight="1">
      <c r="C27" s="141" t="s">
        <v>29</v>
      </c>
      <c r="D27" s="212" t="s">
        <v>30</v>
      </c>
      <c r="E27" s="212"/>
      <c r="F27" s="146"/>
    </row>
    <row r="28" spans="3:6" ht="15" customHeight="1">
      <c r="C28" s="141" t="s">
        <v>31</v>
      </c>
      <c r="D28" s="212" t="s">
        <v>32</v>
      </c>
      <c r="E28" s="212"/>
      <c r="F28" s="146"/>
    </row>
    <row r="29" spans="3:6" ht="15" customHeight="1">
      <c r="C29" s="141" t="s">
        <v>33</v>
      </c>
      <c r="D29" s="212" t="s">
        <v>34</v>
      </c>
      <c r="E29" s="212"/>
      <c r="F29" s="145"/>
    </row>
    <row r="30" spans="3:6" ht="15" customHeight="1">
      <c r="C30" s="141" t="s">
        <v>35</v>
      </c>
      <c r="D30" s="212" t="s">
        <v>36</v>
      </c>
      <c r="E30" s="212"/>
      <c r="F30" s="145"/>
    </row>
    <row r="31" spans="3:6" ht="15" customHeight="1">
      <c r="C31" s="141" t="s">
        <v>37</v>
      </c>
      <c r="D31" s="212" t="s">
        <v>38</v>
      </c>
      <c r="E31" s="212"/>
      <c r="F31" s="145"/>
    </row>
    <row r="32" spans="3:6" ht="15" customHeight="1">
      <c r="C32" s="141" t="s">
        <v>39</v>
      </c>
      <c r="D32" s="212" t="s">
        <v>40</v>
      </c>
      <c r="E32" s="212"/>
      <c r="F32" s="145"/>
    </row>
    <row r="33" spans="1:6" ht="15" customHeight="1">
      <c r="C33" s="141" t="s">
        <v>41</v>
      </c>
      <c r="D33" s="212" t="s">
        <v>42</v>
      </c>
      <c r="E33" s="212"/>
      <c r="F33" s="145"/>
    </row>
    <row r="34" spans="1:6" ht="15" customHeight="1">
      <c r="C34" s="141" t="s">
        <v>43</v>
      </c>
      <c r="D34" s="212" t="s">
        <v>44</v>
      </c>
      <c r="E34" s="212"/>
      <c r="F34" s="145"/>
    </row>
    <row r="35" spans="1:6" ht="15" customHeight="1">
      <c r="C35" s="141" t="s">
        <v>45</v>
      </c>
      <c r="D35" s="212" t="s">
        <v>46</v>
      </c>
      <c r="E35" s="212"/>
      <c r="F35" s="145"/>
    </row>
    <row r="36" spans="1:6" ht="15" customHeight="1">
      <c r="C36" s="141" t="s">
        <v>47</v>
      </c>
      <c r="D36" s="212" t="s">
        <v>48</v>
      </c>
      <c r="E36" s="212"/>
      <c r="F36" s="145"/>
    </row>
    <row r="37" spans="1:6" ht="15" customHeight="1">
      <c r="C37" s="141" t="s">
        <v>49</v>
      </c>
      <c r="D37" s="212" t="s">
        <v>50</v>
      </c>
      <c r="E37" s="212"/>
      <c r="F37" s="147"/>
    </row>
    <row r="38" spans="1:6" ht="15" customHeight="1">
      <c r="C38" s="141" t="s">
        <v>51</v>
      </c>
      <c r="D38" s="212" t="s">
        <v>52</v>
      </c>
      <c r="E38" s="212"/>
      <c r="F38" s="145"/>
    </row>
    <row r="39" spans="1:6" ht="15" customHeight="1">
      <c r="C39" s="141" t="s">
        <v>53</v>
      </c>
      <c r="D39" s="212" t="s">
        <v>54</v>
      </c>
      <c r="E39" s="212"/>
      <c r="F39" s="145"/>
    </row>
    <row r="40" spans="1:6" ht="15" customHeight="1" thickBot="1">
      <c r="C40" s="142" t="s">
        <v>55</v>
      </c>
      <c r="D40" s="224" t="s">
        <v>56</v>
      </c>
      <c r="E40" s="224"/>
      <c r="F40" s="148"/>
    </row>
    <row r="41" spans="1:6" ht="15" customHeight="1">
      <c r="D41" s="4"/>
      <c r="E41" s="4"/>
      <c r="F41" s="14"/>
    </row>
    <row r="42" spans="1:6" ht="14.25" customHeight="1">
      <c r="D42" s="4"/>
      <c r="E42" s="4"/>
      <c r="F42" s="14"/>
    </row>
    <row r="43" spans="1:6" ht="34.5" customHeight="1" thickBot="1">
      <c r="D43" s="219" t="s">
        <v>57</v>
      </c>
      <c r="E43" s="219"/>
      <c r="F43" s="14"/>
    </row>
    <row r="44" spans="1:6" ht="20.25">
      <c r="C44" s="44" t="s">
        <v>58</v>
      </c>
      <c r="D44" s="220" t="s">
        <v>59</v>
      </c>
      <c r="E44" s="221"/>
      <c r="F44" s="27" t="s">
        <v>60</v>
      </c>
    </row>
    <row r="45" spans="1:6" ht="18">
      <c r="A45" s="3" t="s">
        <v>61</v>
      </c>
      <c r="B45" s="3" t="s">
        <v>62</v>
      </c>
      <c r="C45" s="45"/>
      <c r="D45" s="172" t="s">
        <v>63</v>
      </c>
      <c r="E45" s="171"/>
      <c r="F45" s="28"/>
    </row>
    <row r="46" spans="1:6" ht="15.75">
      <c r="A46" s="3" t="str">
        <f t="shared" ref="A46:A54" si="0">$E$6</f>
        <v>Mary Burnett</v>
      </c>
      <c r="B46" s="47" t="e">
        <f>$E$7</f>
        <v>#N/A</v>
      </c>
      <c r="C46" s="49" t="s">
        <v>64</v>
      </c>
      <c r="D46" s="157" t="s">
        <v>65</v>
      </c>
      <c r="E46" s="158"/>
      <c r="F46" s="9"/>
    </row>
    <row r="47" spans="1:6" ht="15.75">
      <c r="A47" s="3" t="str">
        <f t="shared" si="0"/>
        <v>Mary Burnett</v>
      </c>
      <c r="B47" s="47" t="e">
        <f t="shared" ref="B47:B54" si="1">$E$7</f>
        <v>#N/A</v>
      </c>
      <c r="C47" s="49" t="s">
        <v>66</v>
      </c>
      <c r="D47" s="193" t="s">
        <v>67</v>
      </c>
      <c r="E47" s="194"/>
      <c r="F47" s="9"/>
    </row>
    <row r="48" spans="1:6" ht="15.75">
      <c r="A48" s="3" t="str">
        <f t="shared" si="0"/>
        <v>Mary Burnett</v>
      </c>
      <c r="B48" s="47" t="e">
        <f t="shared" si="1"/>
        <v>#N/A</v>
      </c>
      <c r="C48" s="49" t="s">
        <v>68</v>
      </c>
      <c r="D48" s="157" t="s">
        <v>69</v>
      </c>
      <c r="E48" s="158"/>
      <c r="F48" s="9"/>
    </row>
    <row r="49" spans="1:7" ht="15.75">
      <c r="A49" s="3" t="str">
        <f t="shared" si="0"/>
        <v>Mary Burnett</v>
      </c>
      <c r="B49" s="47" t="e">
        <f t="shared" si="1"/>
        <v>#N/A</v>
      </c>
      <c r="C49" s="49" t="s">
        <v>70</v>
      </c>
      <c r="D49" s="157" t="s">
        <v>71</v>
      </c>
      <c r="E49" s="158"/>
      <c r="F49" s="9"/>
    </row>
    <row r="50" spans="1:7" ht="16.5" thickBot="1">
      <c r="A50" s="3" t="str">
        <f t="shared" si="0"/>
        <v>Mary Burnett</v>
      </c>
      <c r="B50" s="47" t="e">
        <f t="shared" si="1"/>
        <v>#N/A</v>
      </c>
      <c r="C50" s="49" t="s">
        <v>72</v>
      </c>
      <c r="D50" s="157" t="s">
        <v>73</v>
      </c>
      <c r="E50" s="158"/>
      <c r="F50" s="9"/>
    </row>
    <row r="51" spans="1:7" ht="15.75">
      <c r="A51" s="3" t="str">
        <f t="shared" si="0"/>
        <v>Mary Burnett</v>
      </c>
      <c r="B51" s="47" t="e">
        <f t="shared" si="1"/>
        <v>#N/A</v>
      </c>
      <c r="C51" s="49" t="s">
        <v>74</v>
      </c>
      <c r="D51" s="157" t="s">
        <v>75</v>
      </c>
      <c r="E51" s="158"/>
      <c r="F51" s="9"/>
    </row>
    <row r="52" spans="1:7" ht="15.75">
      <c r="A52" s="3" t="str">
        <f t="shared" si="0"/>
        <v>Mary Burnett</v>
      </c>
      <c r="B52" s="47" t="e">
        <f t="shared" si="1"/>
        <v>#N/A</v>
      </c>
      <c r="C52" s="49" t="s">
        <v>76</v>
      </c>
      <c r="D52" s="157" t="s">
        <v>77</v>
      </c>
      <c r="E52" s="158"/>
      <c r="F52" s="9"/>
    </row>
    <row r="53" spans="1:7" ht="15.75">
      <c r="A53" s="3" t="str">
        <f t="shared" si="0"/>
        <v>Mary Burnett</v>
      </c>
      <c r="B53" s="47" t="e">
        <f t="shared" si="1"/>
        <v>#N/A</v>
      </c>
      <c r="C53" s="49" t="s">
        <v>78</v>
      </c>
      <c r="D53" s="157" t="s">
        <v>79</v>
      </c>
      <c r="E53" s="158"/>
      <c r="F53" s="9"/>
    </row>
    <row r="54" spans="1:7" s="6" customFormat="1" ht="15.75" customHeight="1" thickBot="1">
      <c r="A54" s="3" t="str">
        <f t="shared" si="0"/>
        <v>Mary Burnett</v>
      </c>
      <c r="B54" s="47" t="e">
        <f t="shared" si="1"/>
        <v>#N/A</v>
      </c>
      <c r="C54" s="49"/>
      <c r="D54" s="169" t="s">
        <v>80</v>
      </c>
      <c r="E54" s="164"/>
      <c r="F54" s="29">
        <f>SUM(F46:F53)</f>
        <v>0</v>
      </c>
      <c r="G54" s="87"/>
    </row>
    <row r="55" spans="1:7" s="6" customFormat="1" ht="21" customHeight="1">
      <c r="B55" s="50"/>
      <c r="C55" s="49"/>
      <c r="D55" s="172" t="s">
        <v>81</v>
      </c>
      <c r="E55" s="171"/>
      <c r="F55" s="29"/>
      <c r="G55" s="87"/>
    </row>
    <row r="56" spans="1:7" ht="15.75">
      <c r="A56" s="3" t="str">
        <f>$E$6</f>
        <v>Mary Burnett</v>
      </c>
      <c r="B56" s="47" t="e">
        <f t="shared" ref="B56:B60" si="2">$E$7</f>
        <v>#N/A</v>
      </c>
      <c r="C56" s="49" t="s">
        <v>82</v>
      </c>
      <c r="D56" s="157" t="s">
        <v>83</v>
      </c>
      <c r="E56" s="158"/>
      <c r="F56" s="9"/>
    </row>
    <row r="57" spans="1:7" ht="15.75">
      <c r="A57" s="3" t="str">
        <f>$E$6</f>
        <v>Mary Burnett</v>
      </c>
      <c r="B57" s="47" t="e">
        <f t="shared" si="2"/>
        <v>#N/A</v>
      </c>
      <c r="C57" s="49" t="s">
        <v>84</v>
      </c>
      <c r="D57" s="157" t="s">
        <v>85</v>
      </c>
      <c r="E57" s="158"/>
      <c r="F57" s="9"/>
    </row>
    <row r="58" spans="1:7" ht="15.75">
      <c r="A58" s="3" t="str">
        <f>$E$6</f>
        <v>Mary Burnett</v>
      </c>
      <c r="B58" s="47" t="e">
        <f t="shared" si="2"/>
        <v>#N/A</v>
      </c>
      <c r="C58" s="49" t="s">
        <v>86</v>
      </c>
      <c r="D58" s="205" t="s">
        <v>87</v>
      </c>
      <c r="E58" s="206"/>
      <c r="F58" s="9"/>
    </row>
    <row r="59" spans="1:7" ht="15.75">
      <c r="A59" s="3" t="str">
        <f>$E$6</f>
        <v>Mary Burnett</v>
      </c>
      <c r="B59" s="47" t="e">
        <f t="shared" si="2"/>
        <v>#N/A</v>
      </c>
      <c r="C59" s="49" t="s">
        <v>88</v>
      </c>
      <c r="D59" s="205" t="s">
        <v>89</v>
      </c>
      <c r="E59" s="206"/>
      <c r="F59" s="9"/>
    </row>
    <row r="60" spans="1:7" s="6" customFormat="1" ht="16.5" thickBot="1">
      <c r="A60" s="3" t="str">
        <f>$E$6</f>
        <v>Mary Burnett</v>
      </c>
      <c r="B60" s="47" t="e">
        <f t="shared" si="2"/>
        <v>#N/A</v>
      </c>
      <c r="C60" s="49"/>
      <c r="D60" s="169" t="s">
        <v>90</v>
      </c>
      <c r="E60" s="164"/>
      <c r="F60" s="29">
        <f>SUM(F56:F59)</f>
        <v>0</v>
      </c>
      <c r="G60" s="87"/>
    </row>
    <row r="61" spans="1:7" s="6" customFormat="1" ht="18">
      <c r="B61" s="50"/>
      <c r="C61" s="49"/>
      <c r="D61" s="172" t="s">
        <v>91</v>
      </c>
      <c r="E61" s="171"/>
      <c r="F61" s="29"/>
      <c r="G61" s="87"/>
    </row>
    <row r="62" spans="1:7" ht="15.75">
      <c r="A62" s="3" t="str">
        <f>$E$6</f>
        <v>Mary Burnett</v>
      </c>
      <c r="B62" s="47" t="e">
        <f t="shared" ref="B62:B64" si="3">$E$7</f>
        <v>#N/A</v>
      </c>
      <c r="C62" s="51" t="s">
        <v>92</v>
      </c>
      <c r="D62" s="157" t="s">
        <v>93</v>
      </c>
      <c r="E62" s="158"/>
      <c r="F62" s="9"/>
    </row>
    <row r="63" spans="1:7" ht="15.75">
      <c r="A63" s="3" t="str">
        <f>$E$6</f>
        <v>Mary Burnett</v>
      </c>
      <c r="B63" s="47" t="e">
        <f t="shared" si="3"/>
        <v>#N/A</v>
      </c>
      <c r="C63" s="51" t="s">
        <v>94</v>
      </c>
      <c r="D63" s="157" t="s">
        <v>95</v>
      </c>
      <c r="E63" s="158"/>
      <c r="F63" s="9"/>
    </row>
    <row r="64" spans="1:7" s="6" customFormat="1" ht="16.5" thickBot="1">
      <c r="A64" s="3" t="str">
        <f>$E$6</f>
        <v>Mary Burnett</v>
      </c>
      <c r="B64" s="47" t="e">
        <f t="shared" si="3"/>
        <v>#N/A</v>
      </c>
      <c r="C64" s="51"/>
      <c r="D64" s="169" t="s">
        <v>96</v>
      </c>
      <c r="E64" s="164"/>
      <c r="F64" s="29">
        <f>SUM(F62:F63)</f>
        <v>0</v>
      </c>
      <c r="G64" s="87"/>
    </row>
    <row r="65" spans="1:7" s="6" customFormat="1" ht="18">
      <c r="B65" s="50"/>
      <c r="C65" s="51"/>
      <c r="D65" s="172" t="s">
        <v>97</v>
      </c>
      <c r="E65" s="171"/>
      <c r="F65" s="29"/>
      <c r="G65" s="87"/>
    </row>
    <row r="66" spans="1:7" ht="15.75">
      <c r="A66" s="3" t="str">
        <f t="shared" ref="A66:A71" si="4">$E$6</f>
        <v>Mary Burnett</v>
      </c>
      <c r="B66" s="47" t="e">
        <f t="shared" ref="B66:B71" si="5">$E$7</f>
        <v>#N/A</v>
      </c>
      <c r="C66" s="49" t="s">
        <v>98</v>
      </c>
      <c r="D66" s="157" t="s">
        <v>99</v>
      </c>
      <c r="E66" s="158"/>
      <c r="F66" s="9"/>
    </row>
    <row r="67" spans="1:7" ht="15.75">
      <c r="A67" s="3" t="str">
        <f t="shared" si="4"/>
        <v>Mary Burnett</v>
      </c>
      <c r="B67" s="47" t="e">
        <f t="shared" si="5"/>
        <v>#N/A</v>
      </c>
      <c r="C67" s="49" t="s">
        <v>100</v>
      </c>
      <c r="D67" s="157" t="s">
        <v>101</v>
      </c>
      <c r="E67" s="158"/>
      <c r="F67" s="9"/>
    </row>
    <row r="68" spans="1:7" ht="15.75">
      <c r="A68" s="3" t="str">
        <f t="shared" si="4"/>
        <v>Mary Burnett</v>
      </c>
      <c r="B68" s="47" t="e">
        <f t="shared" si="5"/>
        <v>#N/A</v>
      </c>
      <c r="C68" s="51" t="s">
        <v>102</v>
      </c>
      <c r="D68" s="157" t="s">
        <v>103</v>
      </c>
      <c r="E68" s="158"/>
      <c r="F68" s="9"/>
    </row>
    <row r="69" spans="1:7" ht="15.75">
      <c r="A69" s="3" t="str">
        <f t="shared" si="4"/>
        <v>Mary Burnett</v>
      </c>
      <c r="B69" s="47" t="e">
        <f t="shared" si="5"/>
        <v>#N/A</v>
      </c>
      <c r="C69" s="51" t="s">
        <v>104</v>
      </c>
      <c r="D69" s="80" t="s">
        <v>105</v>
      </c>
      <c r="E69" s="81"/>
      <c r="F69" s="9"/>
    </row>
    <row r="70" spans="1:7" ht="15.75">
      <c r="A70" s="3" t="str">
        <f t="shared" si="4"/>
        <v>Mary Burnett</v>
      </c>
      <c r="B70" s="47" t="e">
        <f t="shared" si="5"/>
        <v>#N/A</v>
      </c>
      <c r="C70" s="51" t="s">
        <v>106</v>
      </c>
      <c r="D70" s="157" t="s">
        <v>107</v>
      </c>
      <c r="E70" s="158"/>
      <c r="F70" s="9"/>
    </row>
    <row r="71" spans="1:7" s="6" customFormat="1" ht="16.5" thickBot="1">
      <c r="A71" s="3" t="str">
        <f t="shared" si="4"/>
        <v>Mary Burnett</v>
      </c>
      <c r="B71" s="47" t="e">
        <f t="shared" si="5"/>
        <v>#N/A</v>
      </c>
      <c r="C71" s="51"/>
      <c r="D71" s="169" t="s">
        <v>108</v>
      </c>
      <c r="E71" s="164"/>
      <c r="F71" s="29">
        <f>SUM(F66:F70)</f>
        <v>0</v>
      </c>
      <c r="G71" s="87"/>
    </row>
    <row r="72" spans="1:7" s="6" customFormat="1" ht="18">
      <c r="B72" s="50"/>
      <c r="C72" s="51"/>
      <c r="D72" s="172" t="s">
        <v>109</v>
      </c>
      <c r="E72" s="171"/>
      <c r="F72" s="29"/>
      <c r="G72" s="87"/>
    </row>
    <row r="73" spans="1:7" ht="15.75">
      <c r="A73" s="3" t="str">
        <f>$E$6</f>
        <v>Mary Burnett</v>
      </c>
      <c r="B73" s="47" t="e">
        <f t="shared" ref="B73:B75" si="6">$E$7</f>
        <v>#N/A</v>
      </c>
      <c r="C73" s="51" t="s">
        <v>110</v>
      </c>
      <c r="D73" s="157" t="s">
        <v>111</v>
      </c>
      <c r="E73" s="158"/>
      <c r="F73" s="9"/>
    </row>
    <row r="74" spans="1:7" s="6" customFormat="1" ht="16.5" thickBot="1">
      <c r="A74" s="3" t="str">
        <f>$E$6</f>
        <v>Mary Burnett</v>
      </c>
      <c r="B74" s="47" t="e">
        <f t="shared" si="6"/>
        <v>#N/A</v>
      </c>
      <c r="C74" s="51"/>
      <c r="D74" s="169" t="s">
        <v>112</v>
      </c>
      <c r="E74" s="164"/>
      <c r="F74" s="29">
        <f>F73</f>
        <v>0</v>
      </c>
      <c r="G74" s="87"/>
    </row>
    <row r="75" spans="1:7" s="6" customFormat="1" ht="20.25">
      <c r="A75" s="3" t="str">
        <f>$E$6</f>
        <v>Mary Burnett</v>
      </c>
      <c r="B75" s="47" t="e">
        <f t="shared" si="6"/>
        <v>#N/A</v>
      </c>
      <c r="C75" s="52"/>
      <c r="D75" s="207" t="s">
        <v>113</v>
      </c>
      <c r="E75" s="208"/>
      <c r="F75" s="29">
        <f>SUM(F74,F71,F64,F60,F54)</f>
        <v>0</v>
      </c>
      <c r="G75" s="87"/>
    </row>
    <row r="76" spans="1:7" ht="36" customHeight="1" thickBot="1">
      <c r="B76" s="47"/>
      <c r="D76" s="209"/>
      <c r="E76" s="209"/>
      <c r="F76" s="14"/>
    </row>
    <row r="77" spans="1:7" ht="42.6" customHeight="1" thickBot="1">
      <c r="B77" s="47"/>
      <c r="C77" s="53" t="s">
        <v>58</v>
      </c>
      <c r="D77" s="210" t="s">
        <v>114</v>
      </c>
      <c r="E77" s="211"/>
      <c r="F77" s="27" t="s">
        <v>60</v>
      </c>
    </row>
    <row r="78" spans="1:7" ht="18.75" thickTop="1">
      <c r="B78" s="47"/>
      <c r="C78" s="52"/>
      <c r="D78" s="172" t="s">
        <v>115</v>
      </c>
      <c r="E78" s="171"/>
      <c r="F78" s="30"/>
    </row>
    <row r="79" spans="1:7" ht="15.75">
      <c r="A79" s="3" t="str">
        <f t="shared" ref="A79:A87" si="7">$E$6</f>
        <v>Mary Burnett</v>
      </c>
      <c r="B79" s="47" t="e">
        <f t="shared" ref="B79:B87" si="8">$E$7</f>
        <v>#N/A</v>
      </c>
      <c r="C79" s="49" t="s">
        <v>116</v>
      </c>
      <c r="D79" s="157" t="s">
        <v>117</v>
      </c>
      <c r="E79" s="158"/>
      <c r="F79" s="9"/>
    </row>
    <row r="80" spans="1:7" ht="15.75">
      <c r="A80" s="3" t="str">
        <f t="shared" si="7"/>
        <v>Mary Burnett</v>
      </c>
      <c r="B80" s="47" t="e">
        <f t="shared" si="8"/>
        <v>#N/A</v>
      </c>
      <c r="C80" s="49" t="s">
        <v>118</v>
      </c>
      <c r="D80" s="157" t="s">
        <v>119</v>
      </c>
      <c r="E80" s="158"/>
      <c r="F80" s="9"/>
    </row>
    <row r="81" spans="1:7" ht="15.75">
      <c r="B81" s="47"/>
      <c r="C81" s="49"/>
      <c r="D81" s="157" t="s">
        <v>120</v>
      </c>
      <c r="E81" s="158"/>
      <c r="F81" s="16"/>
    </row>
    <row r="82" spans="1:7" ht="15.75">
      <c r="A82" s="3" t="str">
        <f t="shared" si="7"/>
        <v>Mary Burnett</v>
      </c>
      <c r="B82" s="47" t="e">
        <f t="shared" si="8"/>
        <v>#N/A</v>
      </c>
      <c r="C82" s="49" t="s">
        <v>121</v>
      </c>
      <c r="D82" s="157" t="s">
        <v>122</v>
      </c>
      <c r="E82" s="158"/>
      <c r="F82" s="9"/>
    </row>
    <row r="83" spans="1:7" ht="15.75">
      <c r="A83" s="3" t="str">
        <f t="shared" si="7"/>
        <v>Mary Burnett</v>
      </c>
      <c r="B83" s="47" t="e">
        <f t="shared" si="8"/>
        <v>#N/A</v>
      </c>
      <c r="C83" s="49" t="s">
        <v>123</v>
      </c>
      <c r="D83" s="157" t="s">
        <v>124</v>
      </c>
      <c r="E83" s="158"/>
      <c r="F83" s="9"/>
    </row>
    <row r="84" spans="1:7" ht="15.75">
      <c r="A84" s="3" t="str">
        <f t="shared" si="7"/>
        <v>Mary Burnett</v>
      </c>
      <c r="B84" s="47" t="e">
        <f t="shared" si="8"/>
        <v>#N/A</v>
      </c>
      <c r="C84" s="49" t="s">
        <v>125</v>
      </c>
      <c r="D84" s="157" t="s">
        <v>126</v>
      </c>
      <c r="E84" s="158"/>
      <c r="F84" s="9"/>
    </row>
    <row r="85" spans="1:7" ht="15.75">
      <c r="A85" s="3" t="str">
        <f t="shared" si="7"/>
        <v>Mary Burnett</v>
      </c>
      <c r="B85" s="47" t="e">
        <f t="shared" si="8"/>
        <v>#N/A</v>
      </c>
      <c r="C85" s="49" t="s">
        <v>127</v>
      </c>
      <c r="D85" s="157" t="s">
        <v>128</v>
      </c>
      <c r="E85" s="158"/>
      <c r="F85" s="9"/>
    </row>
    <row r="86" spans="1:7" ht="15.75">
      <c r="A86" s="3" t="str">
        <f t="shared" si="7"/>
        <v>Mary Burnett</v>
      </c>
      <c r="B86" s="47" t="e">
        <f t="shared" si="8"/>
        <v>#N/A</v>
      </c>
      <c r="C86" s="49" t="s">
        <v>129</v>
      </c>
      <c r="D86" s="157" t="s">
        <v>130</v>
      </c>
      <c r="E86" s="158"/>
      <c r="F86" s="9"/>
    </row>
    <row r="87" spans="1:7" s="6" customFormat="1" ht="16.5" thickBot="1">
      <c r="A87" s="3" t="str">
        <f t="shared" si="7"/>
        <v>Mary Burnett</v>
      </c>
      <c r="B87" s="47" t="e">
        <f t="shared" si="8"/>
        <v>#N/A</v>
      </c>
      <c r="C87" s="49"/>
      <c r="D87" s="169" t="s">
        <v>131</v>
      </c>
      <c r="E87" s="164"/>
      <c r="F87" s="12">
        <f>SUM(F79:F86)</f>
        <v>0</v>
      </c>
      <c r="G87" s="87"/>
    </row>
    <row r="88" spans="1:7" s="6" customFormat="1" ht="18">
      <c r="B88" s="50"/>
      <c r="C88" s="49"/>
      <c r="D88" s="172" t="s">
        <v>132</v>
      </c>
      <c r="E88" s="171"/>
      <c r="F88" s="12"/>
      <c r="G88" s="87"/>
    </row>
    <row r="89" spans="1:7" ht="15.75">
      <c r="A89" s="3" t="str">
        <f t="shared" ref="A89:A97" si="9">$E$6</f>
        <v>Mary Burnett</v>
      </c>
      <c r="B89" s="47" t="e">
        <f t="shared" ref="B89:B97" si="10">$E$7</f>
        <v>#N/A</v>
      </c>
      <c r="C89" s="49" t="s">
        <v>133</v>
      </c>
      <c r="D89" s="157" t="s">
        <v>134</v>
      </c>
      <c r="E89" s="158"/>
      <c r="F89" s="9"/>
    </row>
    <row r="90" spans="1:7" ht="15.75">
      <c r="A90" s="3" t="str">
        <f t="shared" si="9"/>
        <v>Mary Burnett</v>
      </c>
      <c r="B90" s="47" t="e">
        <f t="shared" si="10"/>
        <v>#N/A</v>
      </c>
      <c r="C90" s="49" t="s">
        <v>135</v>
      </c>
      <c r="D90" s="157" t="s">
        <v>136</v>
      </c>
      <c r="E90" s="158"/>
      <c r="F90" s="9"/>
    </row>
    <row r="91" spans="1:7" ht="15.75">
      <c r="A91" s="3" t="str">
        <f t="shared" si="9"/>
        <v>Mary Burnett</v>
      </c>
      <c r="B91" s="47" t="e">
        <f t="shared" si="10"/>
        <v>#N/A</v>
      </c>
      <c r="C91" s="49" t="s">
        <v>137</v>
      </c>
      <c r="D91" s="157" t="s">
        <v>138</v>
      </c>
      <c r="E91" s="158"/>
      <c r="F91" s="9"/>
    </row>
    <row r="92" spans="1:7" ht="15.75">
      <c r="A92" s="3" t="str">
        <f t="shared" si="9"/>
        <v>Mary Burnett</v>
      </c>
      <c r="B92" s="47" t="e">
        <f t="shared" si="10"/>
        <v>#N/A</v>
      </c>
      <c r="C92" s="49" t="s">
        <v>139</v>
      </c>
      <c r="D92" s="157" t="s">
        <v>140</v>
      </c>
      <c r="E92" s="158"/>
      <c r="F92" s="9"/>
    </row>
    <row r="93" spans="1:7" ht="15.75">
      <c r="A93" s="3" t="str">
        <f t="shared" si="9"/>
        <v>Mary Burnett</v>
      </c>
      <c r="B93" s="47" t="e">
        <f t="shared" si="10"/>
        <v>#N/A</v>
      </c>
      <c r="C93" s="49" t="s">
        <v>141</v>
      </c>
      <c r="D93" s="157" t="s">
        <v>142</v>
      </c>
      <c r="E93" s="158"/>
      <c r="F93" s="9"/>
    </row>
    <row r="94" spans="1:7" ht="15.75">
      <c r="A94" s="3" t="str">
        <f t="shared" si="9"/>
        <v>Mary Burnett</v>
      </c>
      <c r="B94" s="47" t="e">
        <f t="shared" si="10"/>
        <v>#N/A</v>
      </c>
      <c r="C94" s="49" t="s">
        <v>143</v>
      </c>
      <c r="D94" s="157" t="s">
        <v>144</v>
      </c>
      <c r="E94" s="158"/>
      <c r="F94" s="9"/>
    </row>
    <row r="95" spans="1:7" ht="15.75">
      <c r="A95" s="3" t="str">
        <f t="shared" si="9"/>
        <v>Mary Burnett</v>
      </c>
      <c r="B95" s="47" t="e">
        <f t="shared" si="10"/>
        <v>#N/A</v>
      </c>
      <c r="C95" s="49" t="s">
        <v>145</v>
      </c>
      <c r="D95" s="157" t="s">
        <v>146</v>
      </c>
      <c r="E95" s="158"/>
      <c r="F95" s="9"/>
    </row>
    <row r="96" spans="1:7" ht="15.75">
      <c r="A96" s="3" t="str">
        <f t="shared" si="9"/>
        <v>Mary Burnett</v>
      </c>
      <c r="B96" s="47" t="e">
        <f t="shared" si="10"/>
        <v>#N/A</v>
      </c>
      <c r="C96" s="49" t="s">
        <v>147</v>
      </c>
      <c r="D96" s="157" t="s">
        <v>148</v>
      </c>
      <c r="E96" s="158"/>
      <c r="F96" s="9"/>
    </row>
    <row r="97" spans="1:7" s="6" customFormat="1" ht="16.5" thickBot="1">
      <c r="A97" s="3" t="str">
        <f t="shared" si="9"/>
        <v>Mary Burnett</v>
      </c>
      <c r="B97" s="47" t="e">
        <f t="shared" si="10"/>
        <v>#N/A</v>
      </c>
      <c r="C97" s="49"/>
      <c r="D97" s="169" t="s">
        <v>149</v>
      </c>
      <c r="E97" s="164"/>
      <c r="F97" s="12">
        <f>SUM(F89:F96)</f>
        <v>0</v>
      </c>
      <c r="G97" s="87"/>
    </row>
    <row r="98" spans="1:7" s="6" customFormat="1" ht="18">
      <c r="B98" s="50"/>
      <c r="C98" s="49"/>
      <c r="D98" s="172" t="s">
        <v>150</v>
      </c>
      <c r="E98" s="171"/>
      <c r="F98" s="12"/>
      <c r="G98" s="87"/>
    </row>
    <row r="99" spans="1:7" ht="15.75">
      <c r="A99" s="3" t="str">
        <f t="shared" ref="A99:A107" si="11">$E$6</f>
        <v>Mary Burnett</v>
      </c>
      <c r="B99" s="47" t="e">
        <f t="shared" ref="B99:B107" si="12">$E$7</f>
        <v>#N/A</v>
      </c>
      <c r="C99" s="49" t="s">
        <v>151</v>
      </c>
      <c r="D99" s="157" t="s">
        <v>152</v>
      </c>
      <c r="E99" s="158"/>
      <c r="F99" s="9"/>
    </row>
    <row r="100" spans="1:7" ht="15.75">
      <c r="A100" s="3" t="str">
        <f t="shared" si="11"/>
        <v>Mary Burnett</v>
      </c>
      <c r="B100" s="47" t="e">
        <f t="shared" si="12"/>
        <v>#N/A</v>
      </c>
      <c r="C100" s="49" t="s">
        <v>153</v>
      </c>
      <c r="D100" s="157" t="s">
        <v>154</v>
      </c>
      <c r="E100" s="158"/>
      <c r="F100" s="9"/>
    </row>
    <row r="101" spans="1:7" ht="15.75">
      <c r="A101" s="3" t="str">
        <f t="shared" si="11"/>
        <v>Mary Burnett</v>
      </c>
      <c r="B101" s="47" t="e">
        <f t="shared" si="12"/>
        <v>#N/A</v>
      </c>
      <c r="C101" s="49" t="s">
        <v>155</v>
      </c>
      <c r="D101" s="157" t="s">
        <v>156</v>
      </c>
      <c r="E101" s="158"/>
      <c r="F101" s="9"/>
    </row>
    <row r="102" spans="1:7" ht="15.75">
      <c r="A102" s="3" t="str">
        <f t="shared" si="11"/>
        <v>Mary Burnett</v>
      </c>
      <c r="B102" s="47" t="e">
        <f t="shared" si="12"/>
        <v>#N/A</v>
      </c>
      <c r="C102" s="49" t="s">
        <v>157</v>
      </c>
      <c r="D102" s="157" t="s">
        <v>158</v>
      </c>
      <c r="E102" s="158"/>
      <c r="F102" s="9"/>
    </row>
    <row r="103" spans="1:7" ht="15.75">
      <c r="A103" s="3" t="str">
        <f t="shared" si="11"/>
        <v>Mary Burnett</v>
      </c>
      <c r="B103" s="47" t="e">
        <f t="shared" si="12"/>
        <v>#N/A</v>
      </c>
      <c r="C103" s="49" t="s">
        <v>159</v>
      </c>
      <c r="D103" s="157" t="s">
        <v>160</v>
      </c>
      <c r="E103" s="158"/>
      <c r="F103" s="9"/>
    </row>
    <row r="104" spans="1:7" ht="15.75">
      <c r="A104" s="3" t="str">
        <f t="shared" si="11"/>
        <v>Mary Burnett</v>
      </c>
      <c r="B104" s="47" t="e">
        <f t="shared" si="12"/>
        <v>#N/A</v>
      </c>
      <c r="C104" s="49" t="s">
        <v>161</v>
      </c>
      <c r="D104" s="157" t="s">
        <v>162</v>
      </c>
      <c r="E104" s="158"/>
      <c r="F104" s="9"/>
    </row>
    <row r="105" spans="1:7" ht="15">
      <c r="B105" s="47"/>
      <c r="C105" s="49"/>
      <c r="D105" s="157" t="s">
        <v>163</v>
      </c>
      <c r="E105" s="158"/>
      <c r="F105" s="151"/>
    </row>
    <row r="106" spans="1:7" ht="15.75">
      <c r="A106" s="3" t="str">
        <f t="shared" si="11"/>
        <v>Mary Burnett</v>
      </c>
      <c r="B106" s="47" t="e">
        <f t="shared" si="12"/>
        <v>#N/A</v>
      </c>
      <c r="C106" s="49" t="s">
        <v>164</v>
      </c>
      <c r="D106" s="157" t="s">
        <v>165</v>
      </c>
      <c r="E106" s="158"/>
      <c r="F106" s="9"/>
    </row>
    <row r="107" spans="1:7" s="6" customFormat="1" ht="16.5" thickBot="1">
      <c r="A107" s="3" t="str">
        <f t="shared" si="11"/>
        <v>Mary Burnett</v>
      </c>
      <c r="B107" s="47" t="e">
        <f t="shared" si="12"/>
        <v>#N/A</v>
      </c>
      <c r="C107" s="49"/>
      <c r="D107" s="169" t="s">
        <v>166</v>
      </c>
      <c r="E107" s="164"/>
      <c r="F107" s="12">
        <f>SUM(F99:F106)</f>
        <v>0</v>
      </c>
      <c r="G107" s="87"/>
    </row>
    <row r="108" spans="1:7" s="6" customFormat="1" ht="18">
      <c r="B108" s="50"/>
      <c r="C108" s="54"/>
      <c r="D108" s="172" t="s">
        <v>167</v>
      </c>
      <c r="E108" s="171"/>
      <c r="F108" s="12"/>
      <c r="G108" s="87"/>
    </row>
    <row r="109" spans="1:7" ht="15.75">
      <c r="A109" s="3" t="str">
        <f t="shared" ref="A109:A122" si="13">$E$6</f>
        <v>Mary Burnett</v>
      </c>
      <c r="B109" s="47" t="e">
        <f t="shared" ref="B109:B122" si="14">$E$7</f>
        <v>#N/A</v>
      </c>
      <c r="C109" s="49" t="s">
        <v>168</v>
      </c>
      <c r="D109" s="157" t="s">
        <v>169</v>
      </c>
      <c r="E109" s="158"/>
      <c r="F109" s="9"/>
    </row>
    <row r="110" spans="1:7" ht="15.75">
      <c r="A110" s="3" t="str">
        <f t="shared" si="13"/>
        <v>Mary Burnett</v>
      </c>
      <c r="B110" s="47" t="e">
        <f t="shared" si="14"/>
        <v>#N/A</v>
      </c>
      <c r="C110" s="49" t="s">
        <v>170</v>
      </c>
      <c r="D110" s="157" t="s">
        <v>171</v>
      </c>
      <c r="E110" s="158"/>
      <c r="F110" s="9"/>
    </row>
    <row r="111" spans="1:7" ht="15.75">
      <c r="B111" s="47"/>
      <c r="C111" s="49" t="s">
        <v>172</v>
      </c>
      <c r="D111" s="157" t="s">
        <v>173</v>
      </c>
      <c r="E111" s="158"/>
      <c r="F111" s="16"/>
    </row>
    <row r="112" spans="1:7" ht="15.75">
      <c r="B112" s="47"/>
      <c r="C112" s="49" t="s">
        <v>174</v>
      </c>
      <c r="D112" s="157" t="s">
        <v>175</v>
      </c>
      <c r="E112" s="158"/>
      <c r="F112" s="16"/>
    </row>
    <row r="113" spans="1:7" ht="15.75">
      <c r="B113" s="47"/>
      <c r="C113" s="49" t="s">
        <v>176</v>
      </c>
      <c r="D113" s="157" t="s">
        <v>177</v>
      </c>
      <c r="E113" s="158"/>
      <c r="F113" s="16"/>
    </row>
    <row r="114" spans="1:7" ht="15.75">
      <c r="A114" s="3" t="str">
        <f t="shared" si="13"/>
        <v>Mary Burnett</v>
      </c>
      <c r="B114" s="47" t="e">
        <f t="shared" si="14"/>
        <v>#N/A</v>
      </c>
      <c r="C114" s="49" t="s">
        <v>178</v>
      </c>
      <c r="D114" s="157" t="s">
        <v>179</v>
      </c>
      <c r="E114" s="158"/>
      <c r="F114" s="9"/>
    </row>
    <row r="115" spans="1:7" ht="15.75">
      <c r="B115" s="47"/>
      <c r="C115" s="49" t="s">
        <v>180</v>
      </c>
      <c r="D115" s="157" t="s">
        <v>181</v>
      </c>
      <c r="E115" s="158"/>
      <c r="F115" s="16"/>
    </row>
    <row r="116" spans="1:7" ht="15.75">
      <c r="B116" s="47"/>
      <c r="C116" s="49" t="s">
        <v>182</v>
      </c>
      <c r="D116" s="157" t="s">
        <v>183</v>
      </c>
      <c r="E116" s="158"/>
      <c r="F116" s="16"/>
    </row>
    <row r="117" spans="1:7" ht="15.75">
      <c r="B117" s="47"/>
      <c r="C117" s="49" t="s">
        <v>184</v>
      </c>
      <c r="D117" s="157" t="s">
        <v>185</v>
      </c>
      <c r="E117" s="158"/>
      <c r="F117" s="16"/>
    </row>
    <row r="118" spans="1:7" ht="15.75">
      <c r="B118" s="47"/>
      <c r="C118" s="49" t="s">
        <v>186</v>
      </c>
      <c r="D118" s="157" t="s">
        <v>187</v>
      </c>
      <c r="E118" s="158"/>
      <c r="F118" s="16"/>
    </row>
    <row r="119" spans="1:7" ht="15.75">
      <c r="A119" s="3" t="str">
        <f t="shared" si="13"/>
        <v>Mary Burnett</v>
      </c>
      <c r="B119" s="47" t="e">
        <f t="shared" si="14"/>
        <v>#N/A</v>
      </c>
      <c r="C119" s="49" t="s">
        <v>188</v>
      </c>
      <c r="D119" s="157" t="s">
        <v>189</v>
      </c>
      <c r="E119" s="158"/>
      <c r="F119" s="9"/>
    </row>
    <row r="120" spans="1:7" ht="15.75">
      <c r="A120" s="3" t="str">
        <f t="shared" si="13"/>
        <v>Mary Burnett</v>
      </c>
      <c r="B120" s="47" t="e">
        <f t="shared" si="14"/>
        <v>#N/A</v>
      </c>
      <c r="C120" s="49" t="s">
        <v>190</v>
      </c>
      <c r="D120" s="157" t="s">
        <v>191</v>
      </c>
      <c r="E120" s="158"/>
      <c r="F120" s="9"/>
    </row>
    <row r="121" spans="1:7" ht="15.75">
      <c r="A121" s="3" t="str">
        <f t="shared" si="13"/>
        <v>Mary Burnett</v>
      </c>
      <c r="B121" s="47" t="e">
        <f t="shared" si="14"/>
        <v>#N/A</v>
      </c>
      <c r="C121" s="49" t="s">
        <v>192</v>
      </c>
      <c r="D121" s="157" t="s">
        <v>193</v>
      </c>
      <c r="E121" s="158"/>
      <c r="F121" s="9"/>
    </row>
    <row r="122" spans="1:7" s="6" customFormat="1" ht="16.5" thickBot="1">
      <c r="A122" s="3" t="str">
        <f t="shared" si="13"/>
        <v>Mary Burnett</v>
      </c>
      <c r="B122" s="47" t="e">
        <f t="shared" si="14"/>
        <v>#N/A</v>
      </c>
      <c r="C122" s="49"/>
      <c r="D122" s="169" t="s">
        <v>194</v>
      </c>
      <c r="E122" s="164"/>
      <c r="F122" s="12">
        <f>SUM(F109:F121)</f>
        <v>0</v>
      </c>
      <c r="G122" s="87"/>
    </row>
    <row r="123" spans="1:7" s="6" customFormat="1" ht="18">
      <c r="B123" s="50"/>
      <c r="C123" s="49"/>
      <c r="D123" s="132" t="s">
        <v>195</v>
      </c>
      <c r="E123" s="72"/>
      <c r="F123" s="16"/>
      <c r="G123" s="87"/>
    </row>
    <row r="124" spans="1:7" ht="15.75">
      <c r="A124" s="3" t="str">
        <f t="shared" ref="A124:A129" si="15">$E$6</f>
        <v>Mary Burnett</v>
      </c>
      <c r="B124" s="47" t="e">
        <f t="shared" ref="B124:B129" si="16">$E$7</f>
        <v>#N/A</v>
      </c>
      <c r="C124" s="49" t="s">
        <v>196</v>
      </c>
      <c r="D124" s="157" t="s">
        <v>197</v>
      </c>
      <c r="E124" s="158"/>
      <c r="F124" s="9"/>
    </row>
    <row r="125" spans="1:7" ht="15.75">
      <c r="A125" s="3" t="str">
        <f t="shared" si="15"/>
        <v>Mary Burnett</v>
      </c>
      <c r="B125" s="47" t="e">
        <f t="shared" si="16"/>
        <v>#N/A</v>
      </c>
      <c r="C125" s="49" t="s">
        <v>198</v>
      </c>
      <c r="D125" s="157" t="s">
        <v>199</v>
      </c>
      <c r="E125" s="158"/>
      <c r="F125" s="9"/>
    </row>
    <row r="126" spans="1:7" ht="15.75">
      <c r="A126" s="3" t="str">
        <f t="shared" si="15"/>
        <v>Mary Burnett</v>
      </c>
      <c r="B126" s="47" t="e">
        <f t="shared" si="16"/>
        <v>#N/A</v>
      </c>
      <c r="C126" s="49" t="s">
        <v>200</v>
      </c>
      <c r="D126" s="157" t="s">
        <v>201</v>
      </c>
      <c r="E126" s="158"/>
      <c r="F126" s="9"/>
    </row>
    <row r="127" spans="1:7" ht="15.75">
      <c r="A127" s="3" t="str">
        <f t="shared" si="15"/>
        <v>Mary Burnett</v>
      </c>
      <c r="B127" s="47" t="e">
        <f t="shared" si="16"/>
        <v>#N/A</v>
      </c>
      <c r="C127" s="49" t="s">
        <v>202</v>
      </c>
      <c r="D127" s="157" t="s">
        <v>203</v>
      </c>
      <c r="E127" s="158"/>
      <c r="F127" s="9"/>
    </row>
    <row r="128" spans="1:7" ht="15.75">
      <c r="A128" s="3" t="str">
        <f t="shared" si="15"/>
        <v>Mary Burnett</v>
      </c>
      <c r="B128" s="47" t="e">
        <f t="shared" si="16"/>
        <v>#N/A</v>
      </c>
      <c r="C128" s="49" t="s">
        <v>204</v>
      </c>
      <c r="D128" s="157" t="s">
        <v>205</v>
      </c>
      <c r="E128" s="158"/>
      <c r="F128" s="9"/>
    </row>
    <row r="129" spans="1:7" s="6" customFormat="1" ht="16.5" thickBot="1">
      <c r="A129" s="3" t="str">
        <f t="shared" si="15"/>
        <v>Mary Burnett</v>
      </c>
      <c r="B129" s="47" t="e">
        <f t="shared" si="16"/>
        <v>#N/A</v>
      </c>
      <c r="C129" s="49"/>
      <c r="D129" s="169" t="s">
        <v>206</v>
      </c>
      <c r="E129" s="164"/>
      <c r="F129" s="12">
        <f>SUM(F123:F128)</f>
        <v>0</v>
      </c>
      <c r="G129" s="87"/>
    </row>
    <row r="130" spans="1:7" s="6" customFormat="1" ht="18">
      <c r="B130" s="50"/>
      <c r="C130" s="49"/>
      <c r="D130" s="172" t="s">
        <v>207</v>
      </c>
      <c r="E130" s="171"/>
      <c r="F130" s="12"/>
      <c r="G130" s="87"/>
    </row>
    <row r="131" spans="1:7" ht="15.75">
      <c r="A131" s="3" t="str">
        <f>$E$6</f>
        <v>Mary Burnett</v>
      </c>
      <c r="B131" s="47" t="e">
        <f t="shared" ref="B131:B134" si="17">$E$7</f>
        <v>#N/A</v>
      </c>
      <c r="C131" s="49" t="s">
        <v>208</v>
      </c>
      <c r="D131" s="157" t="s">
        <v>207</v>
      </c>
      <c r="E131" s="158"/>
      <c r="F131" s="9"/>
    </row>
    <row r="132" spans="1:7" ht="16.5" thickBot="1">
      <c r="A132" s="3" t="str">
        <f>$E$6</f>
        <v>Mary Burnett</v>
      </c>
      <c r="B132" s="47" t="e">
        <f t="shared" si="17"/>
        <v>#N/A</v>
      </c>
      <c r="C132" s="54"/>
      <c r="D132" s="169" t="s">
        <v>209</v>
      </c>
      <c r="E132" s="164"/>
      <c r="F132" s="12">
        <f>SUM(F131)</f>
        <v>0</v>
      </c>
    </row>
    <row r="133" spans="1:7" ht="20.25">
      <c r="A133" s="3" t="str">
        <f>$E$6</f>
        <v>Mary Burnett</v>
      </c>
      <c r="B133" s="47" t="e">
        <f t="shared" si="17"/>
        <v>#N/A</v>
      </c>
      <c r="C133" s="52"/>
      <c r="D133" s="207" t="s">
        <v>210</v>
      </c>
      <c r="E133" s="208"/>
      <c r="F133" s="12">
        <f>SUM(F132,F129,F122,F107,F97,F87)</f>
        <v>0</v>
      </c>
    </row>
    <row r="134" spans="1:7" ht="21" thickBot="1">
      <c r="A134" s="3" t="str">
        <f>$E$6</f>
        <v>Mary Burnett</v>
      </c>
      <c r="B134" s="47" t="e">
        <f t="shared" si="17"/>
        <v>#N/A</v>
      </c>
      <c r="C134" s="55"/>
      <c r="D134" s="167" t="s">
        <v>211</v>
      </c>
      <c r="E134" s="168"/>
      <c r="F134" s="13">
        <f>F75-F133</f>
        <v>0</v>
      </c>
    </row>
    <row r="135" spans="1:7" ht="64.5" customHeight="1">
      <c r="C135" s="56"/>
      <c r="D135" s="73"/>
      <c r="E135" s="73"/>
      <c r="F135" s="14"/>
    </row>
    <row r="136" spans="1:7" ht="24" thickBot="1">
      <c r="C136" s="57"/>
      <c r="D136" s="71" t="s">
        <v>212</v>
      </c>
      <c r="E136" s="71"/>
      <c r="F136" s="14"/>
    </row>
    <row r="137" spans="1:7" ht="21" thickBot="1">
      <c r="B137" s="47"/>
      <c r="C137" s="58" t="s">
        <v>58</v>
      </c>
      <c r="D137" s="74" t="s">
        <v>213</v>
      </c>
      <c r="E137" s="75"/>
      <c r="F137" s="15"/>
    </row>
    <row r="138" spans="1:7" ht="18">
      <c r="B138" s="47"/>
      <c r="C138" s="59"/>
      <c r="D138" s="172" t="s">
        <v>214</v>
      </c>
      <c r="E138" s="171"/>
      <c r="F138" s="16"/>
    </row>
    <row r="139" spans="1:7" ht="15">
      <c r="A139" s="3" t="str">
        <f>$E$6</f>
        <v>Mary Burnett</v>
      </c>
      <c r="B139" s="47" t="e">
        <f t="shared" ref="B139:B143" si="18">$E$7</f>
        <v>#N/A</v>
      </c>
      <c r="C139" s="52" t="s">
        <v>215</v>
      </c>
      <c r="D139" s="157" t="s">
        <v>216</v>
      </c>
      <c r="E139" s="158"/>
      <c r="F139" s="9"/>
    </row>
    <row r="140" spans="1:7" ht="15">
      <c r="A140" s="3" t="str">
        <f>$E$6</f>
        <v>Mary Burnett</v>
      </c>
      <c r="B140" s="47" t="e">
        <f t="shared" si="18"/>
        <v>#N/A</v>
      </c>
      <c r="C140" s="52" t="s">
        <v>217</v>
      </c>
      <c r="D140" s="157" t="s">
        <v>218</v>
      </c>
      <c r="E140" s="158"/>
      <c r="F140" s="9"/>
    </row>
    <row r="141" spans="1:7" ht="15">
      <c r="A141" s="3" t="str">
        <f>$E$6</f>
        <v>Mary Burnett</v>
      </c>
      <c r="B141" s="47" t="e">
        <f t="shared" si="18"/>
        <v>#N/A</v>
      </c>
      <c r="C141" s="52" t="s">
        <v>219</v>
      </c>
      <c r="D141" s="157" t="s">
        <v>220</v>
      </c>
      <c r="E141" s="158"/>
      <c r="F141" s="9"/>
    </row>
    <row r="142" spans="1:7" ht="15">
      <c r="A142" s="3" t="str">
        <f>$E$6</f>
        <v>Mary Burnett</v>
      </c>
      <c r="B142" s="47" t="e">
        <f t="shared" si="18"/>
        <v>#N/A</v>
      </c>
      <c r="C142" s="52" t="s">
        <v>221</v>
      </c>
      <c r="D142" s="157" t="s">
        <v>222</v>
      </c>
      <c r="E142" s="158"/>
      <c r="F142" s="9"/>
    </row>
    <row r="143" spans="1:7" ht="16.5" thickBot="1">
      <c r="A143" s="3" t="str">
        <f>$E$6</f>
        <v>Mary Burnett</v>
      </c>
      <c r="B143" s="47" t="e">
        <f t="shared" si="18"/>
        <v>#N/A</v>
      </c>
      <c r="C143" s="52"/>
      <c r="D143" s="169" t="s">
        <v>223</v>
      </c>
      <c r="E143" s="164"/>
      <c r="F143" s="12">
        <f>SUM(F139:F142)</f>
        <v>0</v>
      </c>
    </row>
    <row r="144" spans="1:7" ht="21" thickBot="1">
      <c r="B144" s="47"/>
      <c r="C144" s="60" t="s">
        <v>58</v>
      </c>
      <c r="D144" s="167" t="s">
        <v>224</v>
      </c>
      <c r="E144" s="168"/>
      <c r="F144" s="16"/>
    </row>
    <row r="145" spans="1:7" ht="18">
      <c r="B145" s="47"/>
      <c r="C145" s="59"/>
      <c r="D145" s="172" t="s">
        <v>225</v>
      </c>
      <c r="E145" s="171"/>
      <c r="F145" s="16"/>
    </row>
    <row r="146" spans="1:7" ht="15">
      <c r="A146" s="3" t="str">
        <f t="shared" ref="A146:A151" si="19">$E$6</f>
        <v>Mary Burnett</v>
      </c>
      <c r="B146" s="47" t="e">
        <f t="shared" ref="B146:B151" si="20">$E$7</f>
        <v>#N/A</v>
      </c>
      <c r="C146" s="52" t="s">
        <v>226</v>
      </c>
      <c r="D146" s="157" t="s">
        <v>227</v>
      </c>
      <c r="E146" s="158"/>
      <c r="F146" s="9"/>
    </row>
    <row r="147" spans="1:7" ht="15">
      <c r="A147" s="3" t="str">
        <f t="shared" si="19"/>
        <v>Mary Burnett</v>
      </c>
      <c r="B147" s="47" t="e">
        <f t="shared" si="20"/>
        <v>#N/A</v>
      </c>
      <c r="C147" s="52" t="s">
        <v>228</v>
      </c>
      <c r="D147" s="157" t="s">
        <v>229</v>
      </c>
      <c r="E147" s="158"/>
      <c r="F147" s="9"/>
    </row>
    <row r="148" spans="1:7" ht="15">
      <c r="A148" s="3" t="str">
        <f t="shared" si="19"/>
        <v>Mary Burnett</v>
      </c>
      <c r="B148" s="47" t="e">
        <f t="shared" si="20"/>
        <v>#N/A</v>
      </c>
      <c r="C148" s="52" t="s">
        <v>230</v>
      </c>
      <c r="D148" s="157" t="s">
        <v>231</v>
      </c>
      <c r="E148" s="158"/>
      <c r="F148" s="9"/>
    </row>
    <row r="149" spans="1:7" ht="15">
      <c r="A149" s="3" t="str">
        <f t="shared" si="19"/>
        <v>Mary Burnett</v>
      </c>
      <c r="B149" s="47" t="e">
        <f t="shared" si="20"/>
        <v>#N/A</v>
      </c>
      <c r="C149" s="52" t="s">
        <v>232</v>
      </c>
      <c r="D149" s="80" t="s">
        <v>233</v>
      </c>
      <c r="E149" s="76"/>
      <c r="F149" s="9"/>
    </row>
    <row r="150" spans="1:7" ht="16.5" thickBot="1">
      <c r="A150" s="3" t="str">
        <f t="shared" si="19"/>
        <v>Mary Burnett</v>
      </c>
      <c r="B150" s="47" t="e">
        <f t="shared" si="20"/>
        <v>#N/A</v>
      </c>
      <c r="C150" s="59"/>
      <c r="D150" s="169" t="s">
        <v>234</v>
      </c>
      <c r="E150" s="164"/>
      <c r="F150" s="12">
        <f>SUM(F146:F149)</f>
        <v>0</v>
      </c>
    </row>
    <row r="151" spans="1:7" ht="21" thickBot="1">
      <c r="A151" s="3" t="str">
        <f t="shared" si="19"/>
        <v>Mary Burnett</v>
      </c>
      <c r="B151" s="47" t="e">
        <f t="shared" si="20"/>
        <v>#N/A</v>
      </c>
      <c r="C151" s="61"/>
      <c r="D151" s="167" t="s">
        <v>235</v>
      </c>
      <c r="E151" s="168"/>
      <c r="F151" s="12">
        <f>F143-F150</f>
        <v>0</v>
      </c>
    </row>
    <row r="152" spans="1:7" ht="16.5" customHeight="1">
      <c r="F152" s="17"/>
    </row>
    <row r="153" spans="1:7" ht="67.5" customHeight="1" thickBot="1">
      <c r="C153" s="62"/>
      <c r="D153" s="71" t="s">
        <v>236</v>
      </c>
      <c r="E153" s="71"/>
      <c r="F153" s="17"/>
    </row>
    <row r="154" spans="1:7" ht="18">
      <c r="C154" s="63" t="s">
        <v>58</v>
      </c>
      <c r="D154" s="170" t="s">
        <v>237</v>
      </c>
      <c r="E154" s="171"/>
      <c r="F154" s="18"/>
    </row>
    <row r="155" spans="1:7" s="6" customFormat="1" ht="15.95" customHeight="1">
      <c r="A155" s="3" t="str">
        <f>$E$6</f>
        <v>Mary Burnett</v>
      </c>
      <c r="B155" s="3" t="e">
        <f>$E$7</f>
        <v>#N/A</v>
      </c>
      <c r="C155" s="64"/>
      <c r="D155" s="175" t="s">
        <v>238</v>
      </c>
      <c r="E155" s="176"/>
      <c r="F155" s="177"/>
      <c r="G155" s="87"/>
    </row>
    <row r="156" spans="1:7" ht="15.75">
      <c r="C156" s="64" t="s">
        <v>239</v>
      </c>
      <c r="D156" s="19" t="s">
        <v>240</v>
      </c>
      <c r="E156" s="20"/>
      <c r="F156" s="9"/>
    </row>
    <row r="157" spans="1:7" ht="16.5" thickBot="1">
      <c r="C157" s="103" t="s">
        <v>241</v>
      </c>
      <c r="D157" s="105" t="s">
        <v>242</v>
      </c>
      <c r="E157" s="111"/>
      <c r="F157" s="110"/>
    </row>
    <row r="158" spans="1:7" ht="16.5" thickBot="1">
      <c r="C158" s="104" t="s">
        <v>243</v>
      </c>
      <c r="D158" s="173" t="s">
        <v>244</v>
      </c>
      <c r="E158" s="174"/>
      <c r="F158" s="112">
        <f>SUM(F156:F157)</f>
        <v>0</v>
      </c>
    </row>
    <row r="159" spans="1:7" ht="16.5" thickBot="1">
      <c r="C159" s="109"/>
      <c r="D159" s="108"/>
      <c r="E159" s="108"/>
      <c r="F159" s="107"/>
    </row>
    <row r="160" spans="1:7" s="6" customFormat="1" ht="15.95" customHeight="1">
      <c r="A160" s="3" t="str">
        <f>$E$6</f>
        <v>Mary Burnett</v>
      </c>
      <c r="B160" s="3" t="e">
        <f>$E$7</f>
        <v>#N/A</v>
      </c>
      <c r="C160" s="106"/>
      <c r="D160" s="178" t="s">
        <v>245</v>
      </c>
      <c r="E160" s="179"/>
      <c r="F160" s="180"/>
      <c r="G160" s="87"/>
    </row>
    <row r="161" spans="3:6" ht="15.75">
      <c r="C161" s="64" t="s">
        <v>246</v>
      </c>
      <c r="D161" s="93" t="s">
        <v>247</v>
      </c>
      <c r="E161" s="70"/>
      <c r="F161" s="9"/>
    </row>
    <row r="162" spans="3:6" ht="15">
      <c r="C162" s="65"/>
      <c r="D162" s="31" t="s">
        <v>248</v>
      </c>
      <c r="E162" s="70"/>
      <c r="F162" s="9"/>
    </row>
    <row r="163" spans="3:6" ht="15">
      <c r="C163" s="3"/>
      <c r="D163" s="92" t="s">
        <v>249</v>
      </c>
      <c r="E163" s="21"/>
      <c r="F163" s="9"/>
    </row>
    <row r="164" spans="3:6" ht="15.75">
      <c r="C164" s="64" t="s">
        <v>250</v>
      </c>
      <c r="D164" s="93" t="s">
        <v>251</v>
      </c>
      <c r="E164" s="21"/>
      <c r="F164" s="9"/>
    </row>
    <row r="165" spans="3:6" ht="15">
      <c r="C165" s="94"/>
      <c r="D165" s="31" t="s">
        <v>248</v>
      </c>
      <c r="E165" s="21"/>
      <c r="F165" s="9"/>
    </row>
    <row r="166" spans="3:6" ht="15.75">
      <c r="C166" s="64"/>
      <c r="D166" s="31" t="s">
        <v>249</v>
      </c>
      <c r="E166" s="21"/>
      <c r="F166" s="9"/>
    </row>
    <row r="167" spans="3:6" ht="15.75">
      <c r="C167" s="64" t="s">
        <v>252</v>
      </c>
      <c r="D167" s="93" t="s">
        <v>251</v>
      </c>
      <c r="E167" s="21"/>
      <c r="F167" s="9"/>
    </row>
    <row r="168" spans="3:6" ht="15.75">
      <c r="C168" s="64"/>
      <c r="D168" s="31" t="s">
        <v>248</v>
      </c>
      <c r="E168" s="21"/>
      <c r="F168" s="9"/>
    </row>
    <row r="169" spans="3:6" ht="15">
      <c r="D169" s="92" t="s">
        <v>249</v>
      </c>
      <c r="E169" s="21"/>
      <c r="F169" s="9"/>
    </row>
    <row r="170" spans="3:6" ht="15.75">
      <c r="C170" s="64" t="s">
        <v>253</v>
      </c>
      <c r="D170" s="93" t="s">
        <v>251</v>
      </c>
      <c r="E170" s="21"/>
      <c r="F170" s="9"/>
    </row>
    <row r="171" spans="3:6" ht="15.75">
      <c r="C171" s="64"/>
      <c r="D171" s="31" t="s">
        <v>248</v>
      </c>
      <c r="E171" s="21"/>
      <c r="F171" s="9"/>
    </row>
    <row r="172" spans="3:6" ht="15.75">
      <c r="C172" s="64"/>
      <c r="D172" s="92" t="s">
        <v>249</v>
      </c>
      <c r="E172" s="21"/>
      <c r="F172" s="9"/>
    </row>
    <row r="173" spans="3:6" ht="15.75">
      <c r="C173" s="64" t="s">
        <v>254</v>
      </c>
      <c r="D173" s="93" t="s">
        <v>251</v>
      </c>
      <c r="E173" s="21"/>
      <c r="F173" s="9"/>
    </row>
    <row r="174" spans="3:6" ht="15.75">
      <c r="C174" s="64"/>
      <c r="D174" s="31" t="s">
        <v>248</v>
      </c>
      <c r="E174" s="21"/>
      <c r="F174" s="9"/>
    </row>
    <row r="175" spans="3:6" ht="15.75">
      <c r="C175" s="64"/>
      <c r="D175" s="92" t="s">
        <v>249</v>
      </c>
      <c r="E175" s="21"/>
      <c r="F175" s="9"/>
    </row>
    <row r="176" spans="3:6" ht="15.75">
      <c r="C176" s="64" t="s">
        <v>255</v>
      </c>
      <c r="D176" s="93" t="s">
        <v>251</v>
      </c>
      <c r="E176" s="21"/>
      <c r="F176" s="9"/>
    </row>
    <row r="177" spans="1:6" ht="15.75">
      <c r="C177" s="64"/>
      <c r="D177" s="31" t="s">
        <v>248</v>
      </c>
      <c r="E177" s="21"/>
      <c r="F177" s="9"/>
    </row>
    <row r="178" spans="1:6" ht="15.75">
      <c r="C178" s="64"/>
      <c r="D178" s="92" t="s">
        <v>249</v>
      </c>
      <c r="E178" s="21"/>
      <c r="F178" s="9"/>
    </row>
    <row r="179" spans="1:6" ht="15.75">
      <c r="C179" s="64"/>
      <c r="D179" s="113"/>
      <c r="E179" s="21"/>
      <c r="F179" s="9"/>
    </row>
    <row r="180" spans="1:6" ht="15.75">
      <c r="C180" s="64" t="s">
        <v>256</v>
      </c>
      <c r="D180" s="93" t="s">
        <v>257</v>
      </c>
      <c r="E180" s="23"/>
      <c r="F180" s="9"/>
    </row>
    <row r="181" spans="1:6" ht="15.75">
      <c r="C181" s="64"/>
      <c r="D181" s="114"/>
      <c r="E181" s="95"/>
      <c r="F181" s="9"/>
    </row>
    <row r="182" spans="1:6" ht="16.5" thickBot="1">
      <c r="C182" s="64" t="s">
        <v>258</v>
      </c>
      <c r="D182" s="163" t="s">
        <v>259</v>
      </c>
      <c r="E182" s="164"/>
      <c r="F182" s="12">
        <f>SUM(F161+F164+F167+F170+F173+F176+F180)</f>
        <v>0</v>
      </c>
    </row>
    <row r="183" spans="1:6" ht="16.5" thickBot="1">
      <c r="C183" s="116"/>
      <c r="D183" s="115"/>
      <c r="E183" s="115"/>
      <c r="F183" s="118"/>
    </row>
    <row r="184" spans="1:6" ht="16.5" thickBot="1">
      <c r="A184" s="3" t="str">
        <f>$E$6</f>
        <v>Mary Burnett</v>
      </c>
      <c r="B184" s="3" t="e">
        <f>$E$7</f>
        <v>#N/A</v>
      </c>
      <c r="C184" s="117"/>
      <c r="D184" s="163" t="s">
        <v>260</v>
      </c>
      <c r="E184" s="164"/>
      <c r="F184" s="119"/>
    </row>
    <row r="185" spans="1:6" ht="15.75">
      <c r="C185" s="64" t="s">
        <v>261</v>
      </c>
      <c r="D185" s="96" t="s">
        <v>262</v>
      </c>
      <c r="E185" s="70"/>
      <c r="F185" s="9"/>
    </row>
    <row r="186" spans="1:6" ht="15.75">
      <c r="C186" s="64"/>
      <c r="D186" s="31" t="s">
        <v>248</v>
      </c>
      <c r="E186" s="21"/>
      <c r="F186" s="9"/>
    </row>
    <row r="187" spans="1:6" ht="15.75">
      <c r="C187" s="64"/>
      <c r="D187" s="31" t="s">
        <v>263</v>
      </c>
      <c r="E187" s="21"/>
      <c r="F187" s="9"/>
    </row>
    <row r="188" spans="1:6" ht="15.75">
      <c r="C188" s="64" t="s">
        <v>264</v>
      </c>
      <c r="D188" s="96" t="s">
        <v>262</v>
      </c>
      <c r="E188" s="21"/>
      <c r="F188" s="9"/>
    </row>
    <row r="189" spans="1:6" ht="15.75">
      <c r="C189" s="64"/>
      <c r="D189" s="31" t="s">
        <v>248</v>
      </c>
      <c r="E189" s="21"/>
      <c r="F189" s="9"/>
    </row>
    <row r="190" spans="1:6" ht="15.75">
      <c r="C190" s="64"/>
      <c r="D190" s="31" t="s">
        <v>263</v>
      </c>
      <c r="E190" s="97"/>
      <c r="F190" s="9"/>
    </row>
    <row r="191" spans="1:6" ht="15.75">
      <c r="C191" s="64"/>
      <c r="D191" s="113"/>
      <c r="E191" s="97"/>
      <c r="F191" s="9"/>
    </row>
    <row r="192" spans="1:6" ht="15.75">
      <c r="C192" s="64" t="s">
        <v>265</v>
      </c>
      <c r="D192" s="98" t="s">
        <v>266</v>
      </c>
      <c r="E192" s="24"/>
      <c r="F192" s="12">
        <f>F185+F188</f>
        <v>0</v>
      </c>
    </row>
    <row r="193" spans="1:6" ht="16.5" thickBot="1">
      <c r="C193" s="121"/>
      <c r="D193" s="99"/>
      <c r="E193" s="100"/>
      <c r="F193" s="124"/>
    </row>
    <row r="194" spans="1:6" ht="16.5" thickBot="1">
      <c r="A194" s="3" t="str">
        <f>$E$6</f>
        <v>Mary Burnett</v>
      </c>
      <c r="B194" s="3" t="e">
        <f>$E$7</f>
        <v>#N/A</v>
      </c>
      <c r="C194" s="106"/>
      <c r="D194" s="165" t="s">
        <v>267</v>
      </c>
      <c r="E194" s="166"/>
      <c r="F194" s="123">
        <f>SUM(F195:F197)</f>
        <v>0</v>
      </c>
    </row>
    <row r="195" spans="1:6" ht="15.75">
      <c r="C195" s="64" t="s">
        <v>268</v>
      </c>
      <c r="D195" s="149" t="s">
        <v>269</v>
      </c>
      <c r="E195" s="70"/>
      <c r="F195" s="122"/>
    </row>
    <row r="196" spans="1:6" ht="15">
      <c r="C196" s="3"/>
      <c r="D196" s="101"/>
      <c r="E196" s="20"/>
      <c r="F196" s="9"/>
    </row>
    <row r="197" spans="1:6" ht="15.75">
      <c r="C197" s="64" t="s">
        <v>270</v>
      </c>
      <c r="D197" s="102" t="s">
        <v>271</v>
      </c>
      <c r="E197" s="20"/>
      <c r="F197" s="16">
        <f>F195</f>
        <v>0</v>
      </c>
    </row>
    <row r="198" spans="1:6" ht="15">
      <c r="C198" s="125"/>
      <c r="D198" s="126"/>
      <c r="E198" s="126"/>
      <c r="F198" s="120"/>
    </row>
    <row r="199" spans="1:6" ht="16.5" thickBot="1">
      <c r="A199" s="3" t="str">
        <f>$E$6</f>
        <v>Mary Burnett</v>
      </c>
      <c r="B199" s="3" t="e">
        <f>$E$7</f>
        <v>#N/A</v>
      </c>
      <c r="C199" s="64" t="s">
        <v>272</v>
      </c>
      <c r="D199" s="163" t="s">
        <v>273</v>
      </c>
      <c r="E199" s="164"/>
      <c r="F199" s="12">
        <f>SUM(F200:F205)</f>
        <v>0</v>
      </c>
    </row>
    <row r="200" spans="1:6" ht="15.75">
      <c r="C200" s="64" t="s">
        <v>274</v>
      </c>
      <c r="D200" s="149" t="s">
        <v>275</v>
      </c>
      <c r="E200" s="20"/>
      <c r="F200" s="150"/>
    </row>
    <row r="201" spans="1:6" ht="15.75">
      <c r="C201" s="64" t="s">
        <v>276</v>
      </c>
      <c r="D201" s="149" t="s">
        <v>275</v>
      </c>
      <c r="E201" s="20"/>
      <c r="F201" s="150"/>
    </row>
    <row r="202" spans="1:6" ht="15.75">
      <c r="C202" s="64" t="s">
        <v>277</v>
      </c>
      <c r="D202" s="149" t="s">
        <v>275</v>
      </c>
      <c r="E202" s="20"/>
      <c r="F202" s="150"/>
    </row>
    <row r="203" spans="1:6" ht="15.75">
      <c r="C203" s="64" t="s">
        <v>278</v>
      </c>
      <c r="D203" s="149" t="s">
        <v>279</v>
      </c>
      <c r="E203" s="20"/>
      <c r="F203" s="150"/>
    </row>
    <row r="204" spans="1:6" ht="15.75">
      <c r="C204" s="64" t="s">
        <v>280</v>
      </c>
      <c r="D204" s="149" t="s">
        <v>279</v>
      </c>
      <c r="E204" s="20"/>
      <c r="F204" s="150"/>
    </row>
    <row r="205" spans="1:6" ht="15.75">
      <c r="C205" s="64" t="s">
        <v>281</v>
      </c>
      <c r="D205" s="149" t="s">
        <v>279</v>
      </c>
      <c r="E205" s="20"/>
      <c r="F205" s="150"/>
    </row>
    <row r="206" spans="1:6" ht="16.5" thickBot="1">
      <c r="A206" s="3" t="str">
        <f>$E$6</f>
        <v>Mary Burnett</v>
      </c>
      <c r="B206" s="3" t="e">
        <f>$E$7</f>
        <v>#N/A</v>
      </c>
      <c r="C206" s="67"/>
      <c r="D206" s="163" t="s">
        <v>282</v>
      </c>
      <c r="E206" s="164"/>
      <c r="F206" s="25">
        <f>SUM(F158,F182,F192,F197,F199)</f>
        <v>0</v>
      </c>
    </row>
    <row r="207" spans="1:6" ht="13.5" thickBot="1">
      <c r="C207" s="3"/>
      <c r="F207" s="3"/>
    </row>
    <row r="208" spans="1:6" ht="15.75" customHeight="1">
      <c r="B208" s="47"/>
      <c r="C208" s="60" t="s">
        <v>58</v>
      </c>
      <c r="D208" s="172" t="s">
        <v>283</v>
      </c>
      <c r="E208" s="171"/>
      <c r="F208" s="16"/>
    </row>
    <row r="209" spans="1:6" ht="15.95" customHeight="1">
      <c r="A209" s="3" t="str">
        <f>$E$6</f>
        <v>Mary Burnett</v>
      </c>
      <c r="B209" s="47" t="e">
        <f>$E$7</f>
        <v>#N/A</v>
      </c>
      <c r="C209" s="64" t="s">
        <v>284</v>
      </c>
      <c r="D209" s="69" t="s">
        <v>285</v>
      </c>
      <c r="E209" s="70"/>
      <c r="F209" s="37">
        <f>SUM(F210:F211)</f>
        <v>0</v>
      </c>
    </row>
    <row r="210" spans="1:6" ht="15.75">
      <c r="B210" s="47"/>
      <c r="C210" s="64"/>
      <c r="D210" s="22"/>
      <c r="E210" s="23"/>
      <c r="F210" s="9"/>
    </row>
    <row r="211" spans="1:6" ht="15.75">
      <c r="B211" s="47"/>
      <c r="C211" s="64"/>
      <c r="D211" s="22"/>
      <c r="E211" s="23"/>
      <c r="F211" s="9"/>
    </row>
    <row r="212" spans="1:6" ht="15.75">
      <c r="A212" s="3" t="str">
        <f>$E$6</f>
        <v>Mary Burnett</v>
      </c>
      <c r="B212" s="47" t="e">
        <f>$E$7</f>
        <v>#N/A</v>
      </c>
      <c r="C212" s="64" t="s">
        <v>286</v>
      </c>
      <c r="D212" s="69" t="s">
        <v>287</v>
      </c>
      <c r="E212" s="70"/>
      <c r="F212" s="12">
        <f>SUM(F213:F214)</f>
        <v>0</v>
      </c>
    </row>
    <row r="213" spans="1:6" ht="15">
      <c r="B213" s="47"/>
      <c r="C213" s="65"/>
      <c r="D213" s="22"/>
      <c r="E213" s="23"/>
      <c r="F213" s="9"/>
    </row>
    <row r="214" spans="1:6" ht="15">
      <c r="B214" s="47"/>
      <c r="C214" s="66"/>
      <c r="D214" s="22"/>
      <c r="E214" s="23"/>
      <c r="F214" s="9"/>
    </row>
    <row r="215" spans="1:6" ht="15.75">
      <c r="A215" s="3" t="str">
        <f>$E$6</f>
        <v>Mary Burnett</v>
      </c>
      <c r="B215" s="47" t="e">
        <f>$E$7</f>
        <v>#N/A</v>
      </c>
      <c r="C215" s="64" t="s">
        <v>288</v>
      </c>
      <c r="D215" s="69" t="s">
        <v>289</v>
      </c>
      <c r="E215" s="70"/>
      <c r="F215" s="12">
        <f>SUM(F216:F217)</f>
        <v>0</v>
      </c>
    </row>
    <row r="216" spans="1:6" ht="15">
      <c r="B216" s="47"/>
      <c r="C216" s="65"/>
      <c r="D216" s="22"/>
      <c r="E216" s="23"/>
      <c r="F216" s="9"/>
    </row>
    <row r="217" spans="1:6" ht="15">
      <c r="B217" s="47"/>
      <c r="C217" s="66"/>
      <c r="D217" s="22"/>
      <c r="E217" s="23"/>
      <c r="F217" s="9"/>
    </row>
    <row r="218" spans="1:6" ht="16.5" thickBot="1">
      <c r="A218" s="3" t="str">
        <f>$E$6</f>
        <v>Mary Burnett</v>
      </c>
      <c r="B218" s="47" t="e">
        <f>$E$7</f>
        <v>#N/A</v>
      </c>
      <c r="C218" s="67"/>
      <c r="D218" s="163" t="s">
        <v>290</v>
      </c>
      <c r="E218" s="164"/>
      <c r="F218" s="13">
        <f>SUM(F209,F212,F215)</f>
        <v>0</v>
      </c>
    </row>
    <row r="219" spans="1:6" ht="15">
      <c r="F219" s="17"/>
    </row>
    <row r="220" spans="1:6" ht="15">
      <c r="F220" s="17"/>
    </row>
    <row r="221" spans="1:6" ht="18">
      <c r="C221" s="133"/>
      <c r="D221" s="156" t="s">
        <v>291</v>
      </c>
      <c r="E221" s="156"/>
      <c r="F221" s="134"/>
    </row>
    <row r="222" spans="1:6" ht="13.5" thickBot="1">
      <c r="C222" s="68"/>
      <c r="F222" s="14"/>
    </row>
    <row r="223" spans="1:6" ht="30.75" thickBot="1">
      <c r="C223" s="78"/>
      <c r="D223" s="159" t="s">
        <v>292</v>
      </c>
      <c r="E223" s="160"/>
      <c r="F223" s="79" t="s">
        <v>293</v>
      </c>
    </row>
    <row r="224" spans="1:6" ht="15" customHeight="1">
      <c r="C224" s="48" t="s">
        <v>294</v>
      </c>
      <c r="D224" s="161"/>
      <c r="E224" s="162"/>
      <c r="F224" s="128"/>
    </row>
    <row r="225" spans="1:7">
      <c r="C225" s="48" t="s">
        <v>295</v>
      </c>
      <c r="D225" s="152"/>
      <c r="E225" s="153"/>
      <c r="F225" s="129"/>
    </row>
    <row r="226" spans="1:7" ht="13.5" thickBot="1">
      <c r="C226" s="48" t="s">
        <v>296</v>
      </c>
      <c r="D226" s="154"/>
      <c r="E226" s="155"/>
      <c r="F226" s="130"/>
    </row>
    <row r="227" spans="1:7" s="7" customFormat="1" ht="15">
      <c r="B227" s="46"/>
      <c r="C227" s="77"/>
      <c r="D227" s="213" t="s">
        <v>297</v>
      </c>
      <c r="E227" s="214"/>
      <c r="F227" s="26"/>
      <c r="G227" s="87"/>
    </row>
    <row r="228" spans="1:7" ht="14.25">
      <c r="A228" s="3" t="str">
        <f t="shared" ref="A228:A230" si="21">$E$6</f>
        <v>Mary Burnett</v>
      </c>
      <c r="B228" s="47" t="e">
        <f t="shared" ref="B228:B230" si="22">$E$7</f>
        <v>#N/A</v>
      </c>
      <c r="C228" s="48" t="s">
        <v>298</v>
      </c>
      <c r="D228" s="215" t="s">
        <v>299</v>
      </c>
      <c r="E228" s="216"/>
      <c r="F228" s="131"/>
    </row>
    <row r="229" spans="1:7" ht="14.25">
      <c r="A229" s="3" t="str">
        <f t="shared" si="21"/>
        <v>Mary Burnett</v>
      </c>
      <c r="B229" s="47" t="e">
        <f t="shared" si="22"/>
        <v>#N/A</v>
      </c>
      <c r="C229" s="48" t="s">
        <v>300</v>
      </c>
      <c r="D229" s="215" t="s">
        <v>301</v>
      </c>
      <c r="E229" s="216"/>
      <c r="F229" s="131"/>
    </row>
    <row r="230" spans="1:7" ht="15" thickBot="1">
      <c r="A230" s="3" t="str">
        <f t="shared" si="21"/>
        <v>Mary Burnett</v>
      </c>
      <c r="B230" s="47" t="e">
        <f t="shared" si="22"/>
        <v>#N/A</v>
      </c>
      <c r="C230" s="48" t="s">
        <v>302</v>
      </c>
      <c r="D230" s="217" t="s">
        <v>303</v>
      </c>
      <c r="E230" s="218"/>
      <c r="F230" s="32"/>
    </row>
    <row r="231" spans="1:7">
      <c r="C231" s="33"/>
      <c r="F231" s="3"/>
    </row>
    <row r="232" spans="1:7" ht="33.75" customHeight="1"/>
    <row r="233" spans="1:7" ht="20.25" customHeight="1">
      <c r="C233" s="202" t="s">
        <v>304</v>
      </c>
      <c r="D233" s="202"/>
      <c r="E233" s="202"/>
      <c r="F233" s="202"/>
      <c r="G233" s="89"/>
    </row>
    <row r="234" spans="1:7" ht="8.25" customHeight="1">
      <c r="C234" s="83"/>
      <c r="D234" s="5"/>
      <c r="E234" s="5"/>
    </row>
    <row r="235" spans="1:7" ht="20.25" customHeight="1">
      <c r="E235" s="83"/>
    </row>
    <row r="236" spans="1:7" ht="20.25" customHeight="1">
      <c r="C236" s="190"/>
      <c r="D236" s="190"/>
      <c r="E236" s="83"/>
    </row>
    <row r="237" spans="1:7" ht="14.25">
      <c r="C237" s="3"/>
      <c r="D237" s="8"/>
      <c r="E237" s="8"/>
    </row>
    <row r="238" spans="1:7" ht="20.25">
      <c r="C238" s="189"/>
      <c r="D238" s="189"/>
      <c r="E238" s="82"/>
    </row>
    <row r="241" spans="3:5">
      <c r="C241" s="3"/>
      <c r="D241" s="4"/>
      <c r="E241" s="4"/>
    </row>
    <row r="242" spans="3:5">
      <c r="C242" s="3"/>
      <c r="D242" s="4"/>
      <c r="E242" s="4"/>
    </row>
  </sheetData>
  <mergeCells count="164">
    <mergeCell ref="D61:E61"/>
    <mergeCell ref="D12:F13"/>
    <mergeCell ref="D45:E45"/>
    <mergeCell ref="D39:E39"/>
    <mergeCell ref="D40:E40"/>
    <mergeCell ref="C233:F233"/>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55:E55"/>
    <mergeCell ref="D102:E102"/>
    <mergeCell ref="D227:E227"/>
    <mergeCell ref="D228:E228"/>
    <mergeCell ref="D229:E229"/>
    <mergeCell ref="D230:E230"/>
    <mergeCell ref="D59:E59"/>
    <mergeCell ref="D104:E104"/>
    <mergeCell ref="D89:E89"/>
    <mergeCell ref="D43:E43"/>
    <mergeCell ref="D133:E133"/>
    <mergeCell ref="D134:E134"/>
    <mergeCell ref="D144:E144"/>
    <mergeCell ref="D122:E122"/>
    <mergeCell ref="D129:E129"/>
    <mergeCell ref="D132:E132"/>
    <mergeCell ref="D143:E143"/>
    <mergeCell ref="D54:E54"/>
    <mergeCell ref="D90:E90"/>
    <mergeCell ref="D91:E91"/>
    <mergeCell ref="D92:E92"/>
    <mergeCell ref="D125:E125"/>
    <mergeCell ref="D44:E44"/>
    <mergeCell ref="D75:E75"/>
    <mergeCell ref="D76:E76"/>
    <mergeCell ref="D77:E77"/>
    <mergeCell ref="D62:E62"/>
    <mergeCell ref="D63:E63"/>
    <mergeCell ref="D66:E66"/>
    <mergeCell ref="D67:E67"/>
    <mergeCell ref="D68:E68"/>
    <mergeCell ref="D101:E101"/>
    <mergeCell ref="D97:E97"/>
    <mergeCell ref="D114:E114"/>
    <mergeCell ref="D120:E120"/>
    <mergeCell ref="D119:E119"/>
    <mergeCell ref="D121:E121"/>
    <mergeCell ref="D82:E82"/>
    <mergeCell ref="D51:E51"/>
    <mergeCell ref="D52:E52"/>
    <mergeCell ref="D53:E53"/>
    <mergeCell ref="D56:E56"/>
    <mergeCell ref="D57:E57"/>
    <mergeCell ref="D58:E58"/>
    <mergeCell ref="D70:E70"/>
    <mergeCell ref="D73:E73"/>
    <mergeCell ref="D79:E79"/>
    <mergeCell ref="D80:E80"/>
    <mergeCell ref="D95:E95"/>
    <mergeCell ref="D96:E96"/>
    <mergeCell ref="D99:E99"/>
    <mergeCell ref="D100:E100"/>
    <mergeCell ref="D65:E65"/>
    <mergeCell ref="D72:E72"/>
    <mergeCell ref="D78:E78"/>
    <mergeCell ref="D98:E98"/>
    <mergeCell ref="D108:E108"/>
    <mergeCell ref="D111:E111"/>
    <mergeCell ref="D112:E112"/>
    <mergeCell ref="D106:E106"/>
    <mergeCell ref="D105:E105"/>
    <mergeCell ref="C1:F1"/>
    <mergeCell ref="C7:D7"/>
    <mergeCell ref="C8:D8"/>
    <mergeCell ref="C6:D6"/>
    <mergeCell ref="C9:D9"/>
    <mergeCell ref="D11:F11"/>
    <mergeCell ref="C2:F2"/>
    <mergeCell ref="C4:F4"/>
    <mergeCell ref="E15:F15"/>
    <mergeCell ref="D49:E49"/>
    <mergeCell ref="D50:E50"/>
    <mergeCell ref="D109:E109"/>
    <mergeCell ref="D107:E107"/>
    <mergeCell ref="D110:E110"/>
    <mergeCell ref="D103:E103"/>
    <mergeCell ref="D60:E60"/>
    <mergeCell ref="D64:E64"/>
    <mergeCell ref="D71:E71"/>
    <mergeCell ref="D74:E74"/>
    <mergeCell ref="D87:E87"/>
    <mergeCell ref="D182:E182"/>
    <mergeCell ref="D160:F160"/>
    <mergeCell ref="E18:F18"/>
    <mergeCell ref="E7:F7"/>
    <mergeCell ref="E8:F8"/>
    <mergeCell ref="E6:F6"/>
    <mergeCell ref="E9:F9"/>
    <mergeCell ref="E16:F16"/>
    <mergeCell ref="C238:D238"/>
    <mergeCell ref="C236:D236"/>
    <mergeCell ref="E17:F17"/>
    <mergeCell ref="D46:E46"/>
    <mergeCell ref="D47:E47"/>
    <mergeCell ref="D48:E48"/>
    <mergeCell ref="D88:E88"/>
    <mergeCell ref="D206:E206"/>
    <mergeCell ref="D218:E218"/>
    <mergeCell ref="D124:E124"/>
    <mergeCell ref="D83:E83"/>
    <mergeCell ref="D84:E84"/>
    <mergeCell ref="D85:E85"/>
    <mergeCell ref="D86:E86"/>
    <mergeCell ref="D93:E93"/>
    <mergeCell ref="D94:E94"/>
    <mergeCell ref="D139:E139"/>
    <mergeCell ref="D141:E141"/>
    <mergeCell ref="D142:E142"/>
    <mergeCell ref="D140:E140"/>
    <mergeCell ref="D146:E146"/>
    <mergeCell ref="D130:E130"/>
    <mergeCell ref="D138:E138"/>
    <mergeCell ref="D145:E145"/>
    <mergeCell ref="D158:E158"/>
    <mergeCell ref="D155:F155"/>
    <mergeCell ref="D225:E225"/>
    <mergeCell ref="D226:E226"/>
    <mergeCell ref="D221:E221"/>
    <mergeCell ref="D113:E113"/>
    <mergeCell ref="D115:E115"/>
    <mergeCell ref="D117:E117"/>
    <mergeCell ref="D118:E118"/>
    <mergeCell ref="D116:E116"/>
    <mergeCell ref="D81:E81"/>
    <mergeCell ref="D223:E223"/>
    <mergeCell ref="D224:E224"/>
    <mergeCell ref="D147:E147"/>
    <mergeCell ref="D148:E148"/>
    <mergeCell ref="D184:E184"/>
    <mergeCell ref="D194:E194"/>
    <mergeCell ref="D199:E199"/>
    <mergeCell ref="D151:E151"/>
    <mergeCell ref="D150:E150"/>
    <mergeCell ref="D154:E154"/>
    <mergeCell ref="D208:E208"/>
    <mergeCell ref="D126:E126"/>
    <mergeCell ref="D127:E127"/>
    <mergeCell ref="D128:E128"/>
    <mergeCell ref="D131:E131"/>
  </mergeCells>
  <phoneticPr fontId="19" type="noConversion"/>
  <conditionalFormatting sqref="A6:XFD6 A7:E9 A15:E19 A2:C2 G2:XFD2 A3:XFD3 A4:C5 G4:XFD5 G7:XFD9 A10:XFD10 A11:E11 H11:XFD19 G11:G43 A12:D12 A13:C13 A14:D14">
    <cfRule type="expression" dxfId="33" priority="55">
      <formula>CELL("protect",A2)=0</formula>
    </cfRule>
  </conditionalFormatting>
  <conditionalFormatting sqref="E6:F9 D16:F18">
    <cfRule type="containsBlanks" dxfId="32" priority="53">
      <formula>LEN(TRIM(D6))=0</formula>
    </cfRule>
  </conditionalFormatting>
  <conditionalFormatting sqref="F46:F53">
    <cfRule type="containsBlanks" dxfId="31" priority="40">
      <formula>LEN(TRIM(F46))=0</formula>
    </cfRule>
  </conditionalFormatting>
  <conditionalFormatting sqref="F56:F59">
    <cfRule type="containsBlanks" dxfId="30" priority="39">
      <formula>LEN(TRIM(F56))=0</formula>
    </cfRule>
  </conditionalFormatting>
  <conditionalFormatting sqref="F62:F63">
    <cfRule type="containsBlanks" dxfId="29" priority="38">
      <formula>LEN(TRIM(F62))=0</formula>
    </cfRule>
  </conditionalFormatting>
  <conditionalFormatting sqref="F66:F70">
    <cfRule type="containsBlanks" dxfId="28" priority="37">
      <formula>LEN(TRIM(F66))=0</formula>
    </cfRule>
  </conditionalFormatting>
  <conditionalFormatting sqref="F73">
    <cfRule type="containsBlanks" dxfId="27" priority="36">
      <formula>LEN(TRIM(F73))=0</formula>
    </cfRule>
  </conditionalFormatting>
  <conditionalFormatting sqref="F79:F80 F82:F86">
    <cfRule type="containsBlanks" dxfId="26" priority="35">
      <formula>LEN(TRIM(F79))=0</formula>
    </cfRule>
  </conditionalFormatting>
  <conditionalFormatting sqref="F89:F96">
    <cfRule type="containsBlanks" dxfId="25" priority="34">
      <formula>LEN(TRIM(F89))=0</formula>
    </cfRule>
  </conditionalFormatting>
  <conditionalFormatting sqref="F99:F104 F106">
    <cfRule type="containsBlanks" dxfId="24" priority="33">
      <formula>LEN(TRIM(F99))=0</formula>
    </cfRule>
  </conditionalFormatting>
  <conditionalFormatting sqref="F109:F110 F114 F119:F121">
    <cfRule type="containsBlanks" dxfId="23" priority="49">
      <formula>LEN(TRIM(F109))=0</formula>
    </cfRule>
  </conditionalFormatting>
  <conditionalFormatting sqref="F124:F128">
    <cfRule type="containsBlanks" dxfId="22" priority="32">
      <formula>LEN(TRIM(F124))=0</formula>
    </cfRule>
  </conditionalFormatting>
  <conditionalFormatting sqref="F131">
    <cfRule type="containsBlanks" dxfId="21" priority="31">
      <formula>LEN(TRIM(F131))=0</formula>
    </cfRule>
  </conditionalFormatting>
  <conditionalFormatting sqref="F134">
    <cfRule type="cellIs" dxfId="20" priority="12" operator="lessThan">
      <formula>0</formula>
    </cfRule>
  </conditionalFormatting>
  <conditionalFormatting sqref="F139:F142">
    <cfRule type="containsBlanks" dxfId="19" priority="30">
      <formula>LEN(TRIM(F139))=0</formula>
    </cfRule>
  </conditionalFormatting>
  <conditionalFormatting sqref="F146:F149">
    <cfRule type="containsBlanks" dxfId="18" priority="29">
      <formula>LEN(TRIM(F146))=0</formula>
    </cfRule>
  </conditionalFormatting>
  <conditionalFormatting sqref="F156:F157">
    <cfRule type="containsBlanks" dxfId="17" priority="28">
      <formula>LEN(TRIM(F156))=0</formula>
    </cfRule>
  </conditionalFormatting>
  <conditionalFormatting sqref="F161">
    <cfRule type="containsBlanks" dxfId="16" priority="11">
      <formula>LEN(TRIM(F161))=0</formula>
    </cfRule>
  </conditionalFormatting>
  <conditionalFormatting sqref="F164">
    <cfRule type="containsBlanks" dxfId="15" priority="10">
      <formula>LEN(TRIM(F164))=0</formula>
    </cfRule>
  </conditionalFormatting>
  <conditionalFormatting sqref="F167">
    <cfRule type="containsBlanks" dxfId="14" priority="9">
      <formula>LEN(TRIM(F167))=0</formula>
    </cfRule>
  </conditionalFormatting>
  <conditionalFormatting sqref="F170">
    <cfRule type="containsBlanks" dxfId="13" priority="8">
      <formula>LEN(TRIM(F170))=0</formula>
    </cfRule>
  </conditionalFormatting>
  <conditionalFormatting sqref="F173">
    <cfRule type="containsBlanks" dxfId="12" priority="7">
      <formula>LEN(TRIM(F173))=0</formula>
    </cfRule>
  </conditionalFormatting>
  <conditionalFormatting sqref="F176">
    <cfRule type="containsBlanks" dxfId="11" priority="6">
      <formula>LEN(TRIM(F176))=0</formula>
    </cfRule>
  </conditionalFormatting>
  <conditionalFormatting sqref="F180">
    <cfRule type="containsBlanks" dxfId="10" priority="4">
      <formula>LEN(TRIM(F180))=0</formula>
    </cfRule>
  </conditionalFormatting>
  <conditionalFormatting sqref="F185">
    <cfRule type="containsBlanks" dxfId="9" priority="3">
      <formula>LEN(TRIM(F185))=0</formula>
    </cfRule>
  </conditionalFormatting>
  <conditionalFormatting sqref="F188">
    <cfRule type="containsBlanks" dxfId="8" priority="2">
      <formula>LEN(TRIM(F188))=0</formula>
    </cfRule>
  </conditionalFormatting>
  <conditionalFormatting sqref="F195">
    <cfRule type="containsBlanks" dxfId="7" priority="1">
      <formula>LEN(TRIM(F195))=0</formula>
    </cfRule>
  </conditionalFormatting>
  <conditionalFormatting sqref="F209:F211">
    <cfRule type="containsBlanks" dxfId="6" priority="20">
      <formula>LEN(TRIM(F209))=0</formula>
    </cfRule>
  </conditionalFormatting>
  <conditionalFormatting sqref="F213:F214">
    <cfRule type="containsBlanks" dxfId="5" priority="19">
      <formula>LEN(TRIM(F213))=0</formula>
    </cfRule>
  </conditionalFormatting>
  <conditionalFormatting sqref="F216:F217">
    <cfRule type="containsBlanks" dxfId="4" priority="18">
      <formula>LEN(TRIM(F216))=0</formula>
    </cfRule>
  </conditionalFormatting>
  <dataValidations xWindow="1015" yWindow="702" count="11">
    <dataValidation allowBlank="1" showInputMessage="1" showErrorMessage="1" promptTitle="Parish Code" prompt="Type in Congregation Account Code (e.g. PAC605)" sqref="E8:F8" xr:uid="{D48B8EC0-A037-4C8D-B4D1-62794884050B}"/>
    <dataValidation allowBlank="1" showInputMessage="1" showErrorMessage="1" promptTitle="Names" prompt="Type in the names of the Chairperson and Treasurer. Sign printed copy." sqref="D16:E16" xr:uid="{F64402E6-2EF9-48D0-8E11-DB01A9A8662B}"/>
    <dataValidation allowBlank="1" showInputMessage="1" showErrorMessage="1" promptTitle="Rental Income " prompt="Will include all casual hires etc " sqref="F63" xr:uid="{998F8557-BAC4-456B-B3A2-4581A8A2287F}"/>
    <dataValidation allowBlank="1" showInputMessage="1" showErrorMessage="1" promptTitle="Business Activity Receipts" prompt="Includes income from Op Shops, cafe etc " sqref="F73" xr:uid="{28794FE9-DAB0-4975-90BA-4DB34F84AC2B}"/>
    <dataValidation allowBlank="1" showInputMessage="1" showErrorMessage="1" promptTitle="Other Admin Costs " prompt="This will include Bank Charges, Non-Property Maintenance Charges, Motor Vehicle Expenses, Stationary/Printing, Telephone/Internet, Computer/Software charges, &amp; Postage/Courier expenses_x000a_" sqref="F119" xr:uid="{3F012824-0EF1-452B-A16E-AF3A6DAA2980}"/>
    <dataValidation allowBlank="1" showInputMessage="1" showErrorMessage="1" promptTitle="Training Expenses" prompt="Includes Mission Education Costs _x000a_" sqref="F127" xr:uid="{2EF00210-2612-43FD-9A6D-3A8DA06778EE}"/>
    <dataValidation allowBlank="1" showInputMessage="1" showErrorMessage="1" promptTitle="NMI" prompt="Your NMI is often located on the first page of your bill near your customer details" sqref="F223" xr:uid="{79E4B85E-50B6-4456-BA49-525F9B0B0B77}"/>
    <dataValidation allowBlank="1" showInputMessage="1" showErrorMessage="1" prompt="We are required under the National Greenhouse and Energy Reporting Act 2007 to report our gas emissions and energy use. The aggregated data informs our national policy development and is also reported to the UN." sqref="D221:E221" xr:uid="{9FB01C17-C904-4414-8F7B-FD6415DC7986}"/>
    <dataValidation allowBlank="1" showInputMessage="1" showErrorMessage="1" promptTitle="NMI" prompt="A National Metering Identifier (NMI) is a unique code of 10 or 11 numbers (and in some cases includes letters) assigned to the electricity connection at your address. Your NMI can be found on your electricity bill and starts with QB or 3 in QLD. " sqref="F224:F226" xr:uid="{F228E8AF-7CE6-499B-B829-FCC907CE155D}"/>
    <dataValidation allowBlank="1" showInputMessage="1" showErrorMessage="1" prompt="Please Include at Ministreial Stipend E-1" sqref="F81" xr:uid="{876E1381-627D-42C1-87D8-71027EE00A1A}"/>
    <dataValidation allowBlank="1" showInputMessage="1" showErrorMessage="1" prompt="please include in Other Administrative Costs E-34_x000a_" sqref="F111:F113 F115:F118" xr:uid="{91F432F2-5B62-4A54-A308-A99AABBEE5D3}"/>
  </dataValidations>
  <pageMargins left="0.70866141732283472" right="0" top="0.74803149606299213" bottom="0.74803149606299213" header="0.31496062992125984" footer="0.31496062992125984"/>
  <pageSetup paperSize="9" scale="67" fitToHeight="5" orientation="portrait" r:id="rId1"/>
  <headerFooter>
    <oddFooter>&amp;C&amp;P</oddFooter>
  </headerFooter>
  <rowBreaks count="1" manualBreakCount="1">
    <brk id="135" min="2" max="5"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6" id="{534E531C-B7D0-412E-BAB6-CD0331D02649}">
            <xm:f>$F$228=Lists!$N$1</xm:f>
            <x14:dxf>
              <fill>
                <patternFill>
                  <bgColor theme="9" tint="0.79998168889431442"/>
                </patternFill>
              </fill>
            </x14:dxf>
          </x14:cfRule>
          <xm:sqref>F228</xm:sqref>
        </x14:conditionalFormatting>
        <x14:conditionalFormatting xmlns:xm="http://schemas.microsoft.com/office/excel/2006/main">
          <x14:cfRule type="expression" priority="14" id="{94F926DC-3297-4E10-852D-7B437558B899}">
            <xm:f>$F$228=Lists!$N$2</xm:f>
            <x14:dxf>
              <fill>
                <patternFill>
                  <bgColor theme="9" tint="0.79998168889431442"/>
                </patternFill>
              </fill>
            </x14:dxf>
          </x14:cfRule>
          <x14:cfRule type="expression" priority="41" id="{9C6D2771-B14F-4AC0-B1EB-3CF4E74539AC}">
            <xm:f>$F$228=Lists!$N$3</xm:f>
            <x14:dxf>
              <fill>
                <patternFill patternType="mediumGray"/>
              </fill>
            </x14:dxf>
          </x14:cfRule>
          <x14:cfRule type="containsText" priority="46" operator="containsText" id="{39644968-8743-40EC-9A26-70B3CC778EEC}">
            <xm:f>NOT(ISERROR(SEARCH($F$228= "No",F229)))</xm:f>
            <xm:f>$F$228= "No"</xm:f>
            <x14:dxf>
              <fill>
                <patternFill patternType="lightGray"/>
              </fill>
            </x14:dxf>
          </x14:cfRule>
          <xm:sqref>F229:F230</xm:sqref>
        </x14:conditionalFormatting>
      </x14:conditionalFormattings>
    </ext>
    <ext xmlns:x14="http://schemas.microsoft.com/office/spreadsheetml/2009/9/main" uri="{CCE6A557-97BC-4b89-ADB6-D9C93CAAB3DF}">
      <x14:dataValidations xmlns:xm="http://schemas.microsoft.com/office/excel/2006/main" xWindow="1015" yWindow="702" count="5">
        <x14:dataValidation type="list" allowBlank="1" showInputMessage="1" showErrorMessage="1" promptTitle="Congregation" prompt="Select the name of Congregation, Church Community or Cluster" xr:uid="{0DD6A2F6-5426-42EA-B09B-E0AE1094DD15}">
          <x14:formula1>
            <xm:f>_xlfn.ANCHORARRAY(Lists!$J$2)</xm:f>
          </x14:formula1>
          <xm:sqref>E7:F7</xm:sqref>
        </x14:dataValidation>
        <x14:dataValidation type="list" allowBlank="1" showInputMessage="1" showErrorMessage="1" promptTitle="Presbytery" prompt="Select the name of the Presbytery FIRST" xr:uid="{83D6970C-45B1-4B37-A797-B8F816507C1F}">
          <x14:formula1>
            <xm:f>Lists!$A$1:$H$1</xm:f>
          </x14:formula1>
          <xm:sqref>E6:F6</xm:sqref>
        </x14:dataValidation>
        <x14:dataValidation type="list" allowBlank="1" showInputMessage="1" showErrorMessage="1" xr:uid="{3844261D-734D-4AC7-9A40-9935ED1EA525}">
          <x14:formula1>
            <xm:f>Lists!$N$1:$N$3</xm:f>
          </x14:formula1>
          <xm:sqref>F228</xm:sqref>
        </x14:dataValidation>
        <x14:dataValidation type="list" allowBlank="1" showInputMessage="1" showErrorMessage="1" xr:uid="{5931F4F7-CC28-4E59-BC9F-23B8BFEDDDBF}">
          <x14:formula1>
            <xm:f>Lists!$N$4:$N$18</xm:f>
          </x14:formula1>
          <xm:sqref>F229</xm:sqref>
        </x14:dataValidation>
        <x14:dataValidation type="list" allowBlank="1" showInputMessage="1" showErrorMessage="1" xr:uid="{641909B4-F401-4DAC-BFF0-15543FD9BDD1}">
          <x14:formula1>
            <xm:f>Lists!$N$2:$N$4</xm:f>
          </x14:formula1>
          <xm:sqref>F40 F37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F4F16-FF5C-4335-8A13-958AC4ADE666}">
  <sheetPr codeName="Sheet2"/>
  <dimension ref="A1:M41"/>
  <sheetViews>
    <sheetView workbookViewId="0">
      <selection sqref="A1:B1"/>
    </sheetView>
  </sheetViews>
  <sheetFormatPr defaultRowHeight="15"/>
  <cols>
    <col min="1" max="1" width="58.140625" customWidth="1"/>
  </cols>
  <sheetData>
    <row r="1" spans="1:13" ht="18" customHeight="1">
      <c r="A1" s="226" t="s">
        <v>305</v>
      </c>
      <c r="B1" s="226"/>
    </row>
    <row r="2" spans="1:13" ht="15" customHeight="1"/>
    <row r="3" spans="1:13" ht="15" customHeight="1"/>
    <row r="4" spans="1:13" ht="15" customHeight="1"/>
    <row r="5" spans="1:13" ht="15" customHeight="1"/>
    <row r="6" spans="1:13" ht="15" customHeight="1"/>
    <row r="7" spans="1:13" ht="18" customHeight="1">
      <c r="A7" s="226" t="s">
        <v>59</v>
      </c>
      <c r="B7" s="226"/>
    </row>
    <row r="8" spans="1:13">
      <c r="A8" s="135"/>
      <c r="B8" s="135"/>
      <c r="C8" s="135"/>
      <c r="D8" s="135"/>
      <c r="E8" s="135"/>
      <c r="F8" s="135"/>
      <c r="G8" s="135"/>
      <c r="H8" s="135"/>
      <c r="I8" s="135"/>
      <c r="J8" s="135"/>
      <c r="K8" s="135"/>
      <c r="L8" s="135"/>
      <c r="M8" s="135"/>
    </row>
    <row r="9" spans="1:13">
      <c r="A9" s="135"/>
      <c r="B9" s="135"/>
      <c r="C9" s="135"/>
      <c r="D9" s="135"/>
      <c r="E9" s="135"/>
      <c r="F9" s="135"/>
      <c r="G9" s="135"/>
      <c r="H9" s="135"/>
      <c r="I9" s="135"/>
      <c r="J9" s="135"/>
      <c r="K9" s="135"/>
      <c r="L9" s="135"/>
      <c r="M9" s="135"/>
    </row>
    <row r="10" spans="1:13">
      <c r="A10" s="135"/>
      <c r="B10" s="135"/>
      <c r="C10" s="135"/>
      <c r="D10" s="135"/>
      <c r="E10" s="135"/>
      <c r="F10" s="135"/>
      <c r="G10" s="135"/>
      <c r="H10" s="135"/>
      <c r="I10" s="135"/>
      <c r="J10" s="135"/>
      <c r="K10" s="135"/>
      <c r="L10" s="135"/>
      <c r="M10" s="135"/>
    </row>
    <row r="11" spans="1:13">
      <c r="A11" s="135"/>
      <c r="B11" s="135"/>
      <c r="C11" s="135"/>
      <c r="D11" s="135"/>
      <c r="E11" s="135"/>
      <c r="F11" s="135"/>
      <c r="G11" s="135"/>
      <c r="H11" s="135"/>
      <c r="I11" s="135"/>
      <c r="J11" s="135"/>
      <c r="K11" s="135"/>
      <c r="L11" s="135"/>
      <c r="M11" s="135"/>
    </row>
    <row r="12" spans="1:13">
      <c r="A12" s="135"/>
      <c r="B12" s="135"/>
      <c r="C12" s="135"/>
      <c r="D12" s="135"/>
      <c r="E12" s="135"/>
      <c r="F12" s="135"/>
      <c r="G12" s="135"/>
      <c r="H12" s="135"/>
      <c r="I12" s="135"/>
      <c r="J12" s="135"/>
      <c r="K12" s="135"/>
      <c r="L12" s="135"/>
      <c r="M12" s="135"/>
    </row>
    <row r="13" spans="1:13" ht="18" customHeight="1">
      <c r="A13" s="136" t="s">
        <v>114</v>
      </c>
      <c r="B13" s="136"/>
    </row>
    <row r="14" spans="1:13">
      <c r="A14" s="135"/>
      <c r="B14" s="135"/>
      <c r="C14" s="135"/>
      <c r="D14" s="135"/>
      <c r="E14" s="135"/>
      <c r="F14" s="135"/>
      <c r="G14" s="135"/>
      <c r="H14" s="135"/>
      <c r="I14" s="135"/>
      <c r="J14" s="135"/>
      <c r="K14" s="135"/>
      <c r="L14" s="135"/>
      <c r="M14" s="135"/>
    </row>
    <row r="15" spans="1:13">
      <c r="A15" s="135"/>
      <c r="B15" s="135"/>
      <c r="C15" s="135"/>
      <c r="D15" s="135"/>
      <c r="E15" s="135"/>
      <c r="F15" s="135"/>
      <c r="G15" s="135"/>
      <c r="H15" s="135"/>
      <c r="I15" s="135"/>
      <c r="J15" s="135"/>
      <c r="K15" s="135"/>
      <c r="L15" s="135"/>
      <c r="M15" s="135"/>
    </row>
    <row r="16" spans="1:13">
      <c r="A16" s="135"/>
      <c r="B16" s="135"/>
      <c r="C16" s="135"/>
      <c r="D16" s="135"/>
      <c r="E16" s="135"/>
      <c r="F16" s="135"/>
      <c r="G16" s="135"/>
      <c r="H16" s="135"/>
      <c r="I16" s="135"/>
      <c r="J16" s="135"/>
      <c r="K16" s="135"/>
      <c r="L16" s="135"/>
      <c r="M16" s="135"/>
    </row>
    <row r="17" spans="1:13">
      <c r="A17" s="135"/>
      <c r="B17" s="135"/>
      <c r="C17" s="135"/>
      <c r="D17" s="135"/>
      <c r="E17" s="135"/>
      <c r="F17" s="135"/>
      <c r="G17" s="135"/>
      <c r="H17" s="135"/>
      <c r="I17" s="135"/>
      <c r="J17" s="135"/>
      <c r="K17" s="135"/>
      <c r="L17" s="135"/>
      <c r="M17" s="135"/>
    </row>
    <row r="18" spans="1:13">
      <c r="A18" s="135"/>
      <c r="B18" s="135"/>
      <c r="C18" s="135"/>
      <c r="D18" s="135"/>
      <c r="E18" s="135"/>
      <c r="F18" s="135"/>
      <c r="G18" s="135"/>
      <c r="H18" s="135"/>
      <c r="I18" s="135"/>
      <c r="J18" s="135"/>
      <c r="K18" s="135"/>
      <c r="L18" s="135"/>
      <c r="M18" s="135"/>
    </row>
    <row r="19" spans="1:13" ht="18" customHeight="1">
      <c r="A19" s="84" t="s">
        <v>213</v>
      </c>
    </row>
    <row r="20" spans="1:13">
      <c r="A20" s="135"/>
      <c r="B20" s="135"/>
      <c r="C20" s="135"/>
      <c r="D20" s="135"/>
      <c r="E20" s="135"/>
      <c r="F20" s="135"/>
      <c r="G20" s="135"/>
      <c r="H20" s="135"/>
      <c r="I20" s="135"/>
      <c r="J20" s="135"/>
      <c r="K20" s="135"/>
      <c r="L20" s="135"/>
      <c r="M20" s="135"/>
    </row>
    <row r="21" spans="1:13">
      <c r="A21" s="135"/>
      <c r="B21" s="135"/>
      <c r="C21" s="135"/>
      <c r="D21" s="135"/>
      <c r="E21" s="135"/>
      <c r="F21" s="135"/>
      <c r="G21" s="135"/>
      <c r="H21" s="135"/>
      <c r="I21" s="135"/>
      <c r="J21" s="135"/>
      <c r="K21" s="135"/>
      <c r="L21" s="135"/>
      <c r="M21" s="135"/>
    </row>
    <row r="22" spans="1:13">
      <c r="A22" s="135"/>
      <c r="B22" s="135"/>
      <c r="C22" s="135"/>
      <c r="D22" s="135"/>
      <c r="E22" s="135"/>
      <c r="F22" s="135"/>
      <c r="G22" s="135"/>
      <c r="H22" s="135"/>
      <c r="I22" s="135"/>
      <c r="J22" s="135"/>
      <c r="K22" s="135"/>
      <c r="L22" s="135"/>
      <c r="M22" s="135"/>
    </row>
    <row r="23" spans="1:13">
      <c r="A23" s="135"/>
      <c r="B23" s="135"/>
      <c r="C23" s="135"/>
      <c r="D23" s="135"/>
      <c r="E23" s="135"/>
      <c r="F23" s="135"/>
      <c r="G23" s="135"/>
      <c r="H23" s="135"/>
      <c r="I23" s="135"/>
      <c r="J23" s="135"/>
      <c r="K23" s="135"/>
      <c r="L23" s="135"/>
      <c r="M23" s="135"/>
    </row>
    <row r="24" spans="1:13">
      <c r="A24" s="135"/>
      <c r="B24" s="135"/>
      <c r="C24" s="135"/>
      <c r="D24" s="135"/>
      <c r="E24" s="135"/>
      <c r="F24" s="135"/>
      <c r="G24" s="135"/>
      <c r="H24" s="135"/>
      <c r="I24" s="135"/>
      <c r="J24" s="135"/>
      <c r="K24" s="135"/>
      <c r="L24" s="135"/>
      <c r="M24" s="135"/>
    </row>
    <row r="25" spans="1:13" ht="18" customHeight="1">
      <c r="A25" s="137" t="s">
        <v>224</v>
      </c>
      <c r="B25" s="137"/>
    </row>
    <row r="26" spans="1:13">
      <c r="A26" s="135"/>
      <c r="B26" s="135"/>
      <c r="C26" s="135"/>
      <c r="D26" s="135"/>
      <c r="E26" s="135"/>
      <c r="F26" s="135"/>
      <c r="G26" s="135"/>
      <c r="H26" s="135"/>
      <c r="I26" s="135"/>
      <c r="J26" s="135"/>
      <c r="K26" s="135"/>
      <c r="L26" s="135"/>
      <c r="M26" s="135"/>
    </row>
    <row r="27" spans="1:13">
      <c r="A27" s="135"/>
      <c r="B27" s="135"/>
      <c r="C27" s="135"/>
      <c r="D27" s="135"/>
      <c r="E27" s="135"/>
      <c r="F27" s="135"/>
      <c r="G27" s="135"/>
      <c r="H27" s="135"/>
      <c r="I27" s="135"/>
      <c r="J27" s="135"/>
      <c r="K27" s="135"/>
      <c r="L27" s="135"/>
      <c r="M27" s="135"/>
    </row>
    <row r="28" spans="1:13">
      <c r="A28" s="135"/>
      <c r="B28" s="135"/>
      <c r="C28" s="135"/>
      <c r="D28" s="135"/>
      <c r="E28" s="135"/>
      <c r="F28" s="135"/>
      <c r="G28" s="135"/>
      <c r="H28" s="135"/>
      <c r="I28" s="135"/>
      <c r="J28" s="135"/>
      <c r="K28" s="135"/>
      <c r="L28" s="135"/>
      <c r="M28" s="135"/>
    </row>
    <row r="29" spans="1:13">
      <c r="A29" s="135"/>
      <c r="B29" s="135"/>
      <c r="C29" s="135"/>
      <c r="D29" s="135"/>
      <c r="E29" s="135"/>
      <c r="F29" s="135"/>
      <c r="G29" s="135"/>
      <c r="H29" s="135"/>
      <c r="I29" s="135"/>
      <c r="J29" s="135"/>
      <c r="K29" s="135"/>
      <c r="L29" s="135"/>
      <c r="M29" s="135"/>
    </row>
    <row r="30" spans="1:13">
      <c r="A30" s="135"/>
      <c r="B30" s="135"/>
      <c r="C30" s="135"/>
      <c r="D30" s="135"/>
      <c r="E30" s="135"/>
      <c r="F30" s="135"/>
      <c r="G30" s="135"/>
      <c r="H30" s="135"/>
      <c r="I30" s="135"/>
      <c r="J30" s="135"/>
      <c r="K30" s="135"/>
      <c r="L30" s="135"/>
      <c r="M30" s="135"/>
    </row>
    <row r="31" spans="1:13" ht="18" customHeight="1">
      <c r="A31" s="10" t="s">
        <v>236</v>
      </c>
    </row>
    <row r="32" spans="1:13">
      <c r="A32" s="135"/>
      <c r="B32" s="135"/>
      <c r="C32" s="135"/>
      <c r="D32" s="135"/>
      <c r="E32" s="135"/>
      <c r="F32" s="135"/>
      <c r="G32" s="135"/>
      <c r="H32" s="135"/>
      <c r="I32" s="135"/>
      <c r="J32" s="135"/>
      <c r="K32" s="135"/>
      <c r="L32" s="135"/>
      <c r="M32" s="135"/>
    </row>
    <row r="33" spans="1:13">
      <c r="A33" s="135"/>
      <c r="B33" s="135"/>
      <c r="C33" s="135"/>
      <c r="D33" s="135"/>
      <c r="E33" s="135"/>
      <c r="F33" s="135"/>
      <c r="G33" s="135"/>
      <c r="H33" s="135"/>
      <c r="I33" s="135"/>
      <c r="J33" s="135"/>
      <c r="K33" s="135"/>
      <c r="L33" s="135"/>
      <c r="M33" s="135"/>
    </row>
    <row r="34" spans="1:13">
      <c r="A34" s="135"/>
      <c r="B34" s="135"/>
      <c r="C34" s="135"/>
      <c r="D34" s="135"/>
      <c r="E34" s="135"/>
      <c r="F34" s="135"/>
      <c r="G34" s="135"/>
      <c r="H34" s="135"/>
      <c r="I34" s="135"/>
      <c r="J34" s="135"/>
      <c r="K34" s="135"/>
      <c r="L34" s="135"/>
      <c r="M34" s="135"/>
    </row>
    <row r="35" spans="1:13">
      <c r="A35" s="135"/>
      <c r="B35" s="135"/>
      <c r="C35" s="135"/>
      <c r="D35" s="135"/>
      <c r="E35" s="135"/>
      <c r="F35" s="135"/>
      <c r="G35" s="135"/>
      <c r="H35" s="135"/>
      <c r="I35" s="135"/>
      <c r="J35" s="135"/>
      <c r="K35" s="135"/>
      <c r="L35" s="135"/>
      <c r="M35" s="135"/>
    </row>
    <row r="36" spans="1:13">
      <c r="A36" s="135"/>
      <c r="B36" s="135"/>
      <c r="C36" s="135"/>
      <c r="D36" s="135"/>
      <c r="E36" s="135"/>
      <c r="F36" s="135"/>
      <c r="G36" s="135"/>
      <c r="H36" s="135"/>
      <c r="I36" s="135"/>
      <c r="J36" s="135"/>
      <c r="K36" s="135"/>
      <c r="L36" s="135"/>
      <c r="M36" s="135"/>
    </row>
    <row r="37" spans="1:13">
      <c r="A37" s="135"/>
      <c r="B37" s="135"/>
      <c r="C37" s="135"/>
      <c r="D37" s="135"/>
      <c r="E37" s="135"/>
      <c r="F37" s="135"/>
      <c r="G37" s="135"/>
      <c r="H37" s="135"/>
      <c r="I37" s="135"/>
      <c r="J37" s="135"/>
      <c r="K37" s="135"/>
      <c r="L37" s="135"/>
      <c r="M37" s="135"/>
    </row>
    <row r="38" spans="1:13">
      <c r="A38" s="135"/>
      <c r="B38" s="135"/>
      <c r="C38" s="135"/>
      <c r="D38" s="135"/>
      <c r="E38" s="135"/>
      <c r="F38" s="135"/>
      <c r="G38" s="135"/>
      <c r="H38" s="135"/>
      <c r="I38" s="135"/>
      <c r="J38" s="135"/>
      <c r="K38" s="135"/>
      <c r="L38" s="135"/>
      <c r="M38" s="135"/>
    </row>
    <row r="39" spans="1:13">
      <c r="A39" s="135"/>
      <c r="B39" s="135"/>
      <c r="C39" s="135"/>
      <c r="D39" s="135"/>
      <c r="E39" s="135"/>
      <c r="F39" s="135"/>
      <c r="G39" s="135"/>
      <c r="H39" s="135"/>
      <c r="I39" s="135"/>
      <c r="J39" s="135"/>
      <c r="K39" s="135"/>
      <c r="L39" s="135"/>
      <c r="M39" s="135"/>
    </row>
    <row r="40" spans="1:13">
      <c r="A40" s="135"/>
      <c r="B40" s="135"/>
      <c r="C40" s="135"/>
      <c r="D40" s="135"/>
      <c r="E40" s="135"/>
      <c r="F40" s="135"/>
      <c r="G40" s="135"/>
      <c r="H40" s="135"/>
      <c r="I40" s="135"/>
      <c r="J40" s="135"/>
      <c r="K40" s="135"/>
      <c r="L40" s="135"/>
      <c r="M40" s="135"/>
    </row>
    <row r="41" spans="1:13">
      <c r="A41" s="135"/>
      <c r="B41" s="135"/>
      <c r="C41" s="135"/>
      <c r="D41" s="135"/>
      <c r="E41" s="135"/>
      <c r="F41" s="135"/>
      <c r="G41" s="135"/>
      <c r="H41" s="135"/>
      <c r="I41" s="135"/>
      <c r="J41" s="135"/>
      <c r="K41" s="135"/>
      <c r="L41" s="135"/>
      <c r="M41" s="135"/>
    </row>
  </sheetData>
  <mergeCells count="2">
    <mergeCell ref="A1:B1"/>
    <mergeCell ref="A7:B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2B1F-C6D8-4A6A-948A-C01EDFAD4836}">
  <sheetPr codeName="Sheet3"/>
  <dimension ref="A1:N39"/>
  <sheetViews>
    <sheetView topLeftCell="A2" workbookViewId="0">
      <selection activeCell="E39" sqref="E39"/>
    </sheetView>
  </sheetViews>
  <sheetFormatPr defaultRowHeight="15"/>
  <cols>
    <col min="1" max="6" width="27.85546875" customWidth="1"/>
    <col min="7" max="7" width="17" bestFit="1" customWidth="1"/>
  </cols>
  <sheetData>
    <row r="1" spans="1:14">
      <c r="A1" s="11" t="s">
        <v>306</v>
      </c>
      <c r="B1" s="11" t="s">
        <v>307</v>
      </c>
      <c r="C1" s="11" t="s">
        <v>308</v>
      </c>
      <c r="D1" s="11" t="s">
        <v>4</v>
      </c>
      <c r="E1" s="11" t="s">
        <v>309</v>
      </c>
      <c r="F1" s="11" t="s">
        <v>310</v>
      </c>
      <c r="G1" s="11" t="s">
        <v>311</v>
      </c>
    </row>
    <row r="2" spans="1:14">
      <c r="A2" t="s">
        <v>312</v>
      </c>
      <c r="B2" t="s">
        <v>313</v>
      </c>
      <c r="C2" t="s">
        <v>314</v>
      </c>
      <c r="D2" t="s">
        <v>315</v>
      </c>
      <c r="E2" t="s">
        <v>316</v>
      </c>
      <c r="F2" t="s">
        <v>317</v>
      </c>
      <c r="G2" t="s">
        <v>318</v>
      </c>
      <c r="J2" t="str" cm="1">
        <f t="array" ref="J2:J26">_xlfn.UNIQUE(_xlfn.XLOOKUP(Report!E6,A1:G1,A2:G38),,TRUE)</f>
        <v>Bells FC</v>
      </c>
      <c r="N2" t="s">
        <v>319</v>
      </c>
    </row>
    <row r="3" spans="1:14">
      <c r="A3" t="s">
        <v>320</v>
      </c>
      <c r="B3" t="s">
        <v>321</v>
      </c>
      <c r="C3" t="s">
        <v>322</v>
      </c>
      <c r="D3" t="s">
        <v>323</v>
      </c>
      <c r="E3" t="s">
        <v>324</v>
      </c>
      <c r="F3" t="s">
        <v>325</v>
      </c>
      <c r="G3" t="s">
        <v>326</v>
      </c>
      <c r="J3" t="str">
        <v>Blackall Range</v>
      </c>
      <c r="N3" t="s">
        <v>327</v>
      </c>
    </row>
    <row r="4" spans="1:14">
      <c r="A4" t="s">
        <v>328</v>
      </c>
      <c r="B4" t="s">
        <v>329</v>
      </c>
      <c r="C4" t="s">
        <v>330</v>
      </c>
      <c r="D4" t="s">
        <v>331</v>
      </c>
      <c r="E4" t="s">
        <v>332</v>
      </c>
      <c r="F4" t="s">
        <v>333</v>
      </c>
      <c r="G4" t="s">
        <v>334</v>
      </c>
      <c r="J4" t="str">
        <v>Bli Bli</v>
      </c>
    </row>
    <row r="5" spans="1:14">
      <c r="A5" t="s">
        <v>335</v>
      </c>
      <c r="B5" t="s">
        <v>336</v>
      </c>
      <c r="C5" t="s">
        <v>337</v>
      </c>
      <c r="D5" t="s">
        <v>338</v>
      </c>
      <c r="E5" t="s">
        <v>339</v>
      </c>
      <c r="F5" t="s">
        <v>340</v>
      </c>
      <c r="G5" t="s">
        <v>341</v>
      </c>
      <c r="J5" t="str">
        <v>Buderim</v>
      </c>
      <c r="N5" t="s">
        <v>342</v>
      </c>
    </row>
    <row r="6" spans="1:14">
      <c r="A6" t="s">
        <v>343</v>
      </c>
      <c r="B6" t="s">
        <v>344</v>
      </c>
      <c r="C6" t="s">
        <v>345</v>
      </c>
      <c r="D6" t="s">
        <v>346</v>
      </c>
      <c r="E6" t="s">
        <v>347</v>
      </c>
      <c r="F6" t="s">
        <v>348</v>
      </c>
      <c r="G6" t="s">
        <v>349</v>
      </c>
      <c r="J6" t="str">
        <v>Bundaberg</v>
      </c>
      <c r="N6" t="s">
        <v>350</v>
      </c>
    </row>
    <row r="7" spans="1:14">
      <c r="A7" t="s">
        <v>351</v>
      </c>
      <c r="B7" t="s">
        <v>352</v>
      </c>
      <c r="C7" t="s">
        <v>353</v>
      </c>
      <c r="D7" t="s">
        <v>354</v>
      </c>
      <c r="E7" t="s">
        <v>355</v>
      </c>
      <c r="F7" t="s">
        <v>356</v>
      </c>
      <c r="G7" t="s">
        <v>357</v>
      </c>
      <c r="J7" t="str">
        <v>Caloundra</v>
      </c>
      <c r="N7" t="s">
        <v>358</v>
      </c>
    </row>
    <row r="8" spans="1:14">
      <c r="A8" t="s">
        <v>359</v>
      </c>
      <c r="B8" t="s">
        <v>360</v>
      </c>
      <c r="C8" t="s">
        <v>361</v>
      </c>
      <c r="D8" t="s">
        <v>362</v>
      </c>
      <c r="E8" t="s">
        <v>363</v>
      </c>
      <c r="F8" t="s">
        <v>364</v>
      </c>
      <c r="G8" t="s">
        <v>365</v>
      </c>
      <c r="J8" t="str">
        <v>Central Burnett</v>
      </c>
      <c r="N8" t="s">
        <v>366</v>
      </c>
    </row>
    <row r="9" spans="1:14">
      <c r="A9" t="s">
        <v>367</v>
      </c>
      <c r="B9" t="s">
        <v>368</v>
      </c>
      <c r="C9" t="s">
        <v>369</v>
      </c>
      <c r="D9" t="s">
        <v>370</v>
      </c>
      <c r="E9" t="s">
        <v>371</v>
      </c>
      <c r="F9" t="s">
        <v>372</v>
      </c>
      <c r="G9" t="s">
        <v>373</v>
      </c>
      <c r="J9" t="str">
        <v>Coolum</v>
      </c>
      <c r="N9" t="s">
        <v>374</v>
      </c>
    </row>
    <row r="10" spans="1:14">
      <c r="A10" t="s">
        <v>375</v>
      </c>
      <c r="B10" t="s">
        <v>376</v>
      </c>
      <c r="C10" t="s">
        <v>377</v>
      </c>
      <c r="D10" t="s">
        <v>378</v>
      </c>
      <c r="E10" t="s">
        <v>379</v>
      </c>
      <c r="F10" t="s">
        <v>380</v>
      </c>
      <c r="G10" t="s">
        <v>381</v>
      </c>
      <c r="J10" t="str">
        <v>Cooroy Pomana</v>
      </c>
      <c r="N10" t="s">
        <v>382</v>
      </c>
    </row>
    <row r="11" spans="1:14">
      <c r="A11" t="s">
        <v>383</v>
      </c>
      <c r="B11" t="s">
        <v>384</v>
      </c>
      <c r="C11" t="s">
        <v>385</v>
      </c>
      <c r="D11" t="s">
        <v>386</v>
      </c>
      <c r="E11" t="s">
        <v>387</v>
      </c>
      <c r="F11" t="s">
        <v>388</v>
      </c>
      <c r="G11" t="s">
        <v>389</v>
      </c>
      <c r="J11" t="str">
        <v>Coral Coast</v>
      </c>
      <c r="N11" t="s">
        <v>390</v>
      </c>
    </row>
    <row r="12" spans="1:14">
      <c r="A12" t="s">
        <v>391</v>
      </c>
      <c r="B12" t="s">
        <v>392</v>
      </c>
      <c r="C12" t="s">
        <v>393</v>
      </c>
      <c r="D12" t="s">
        <v>394</v>
      </c>
      <c r="E12" t="s">
        <v>395</v>
      </c>
      <c r="F12" t="s">
        <v>396</v>
      </c>
      <c r="G12" t="s">
        <v>397</v>
      </c>
      <c r="J12" t="str">
        <v>Glasshouse</v>
      </c>
      <c r="N12" t="s">
        <v>398</v>
      </c>
    </row>
    <row r="13" spans="1:14">
      <c r="A13" t="s">
        <v>399</v>
      </c>
      <c r="B13" t="s">
        <v>400</v>
      </c>
      <c r="C13" t="s">
        <v>401</v>
      </c>
      <c r="D13" t="s">
        <v>402</v>
      </c>
      <c r="E13" t="s">
        <v>403</v>
      </c>
      <c r="F13" t="s">
        <v>404</v>
      </c>
      <c r="G13" t="s">
        <v>405</v>
      </c>
      <c r="J13" t="str">
        <v>Gympie</v>
      </c>
      <c r="N13" t="s">
        <v>406</v>
      </c>
    </row>
    <row r="14" spans="1:14">
      <c r="A14" t="s">
        <v>407</v>
      </c>
      <c r="B14" t="s">
        <v>408</v>
      </c>
      <c r="C14" t="s">
        <v>409</v>
      </c>
      <c r="D14" t="s">
        <v>410</v>
      </c>
      <c r="E14" t="s">
        <v>411</v>
      </c>
      <c r="F14" t="s">
        <v>412</v>
      </c>
      <c r="G14" t="s">
        <v>413</v>
      </c>
      <c r="J14" t="str">
        <v>Hervey Bay</v>
      </c>
      <c r="N14" t="s">
        <v>414</v>
      </c>
    </row>
    <row r="15" spans="1:14">
      <c r="A15" t="s">
        <v>415</v>
      </c>
      <c r="B15" t="s">
        <v>416</v>
      </c>
      <c r="C15" t="s">
        <v>417</v>
      </c>
      <c r="D15" t="s">
        <v>418</v>
      </c>
      <c r="E15" t="s">
        <v>419</v>
      </c>
      <c r="F15" t="s">
        <v>420</v>
      </c>
      <c r="G15" t="s">
        <v>421</v>
      </c>
      <c r="J15" t="str">
        <v>Kawana</v>
      </c>
      <c r="N15" t="s">
        <v>422</v>
      </c>
    </row>
    <row r="16" spans="1:14">
      <c r="A16" t="s">
        <v>423</v>
      </c>
      <c r="B16" t="s">
        <v>424</v>
      </c>
      <c r="C16" t="s">
        <v>425</v>
      </c>
      <c r="D16" t="s">
        <v>426</v>
      </c>
      <c r="E16" t="s">
        <v>427</v>
      </c>
      <c r="F16" t="s">
        <v>428</v>
      </c>
      <c r="G16" t="s">
        <v>429</v>
      </c>
      <c r="J16" t="str">
        <v>Kingaroy</v>
      </c>
      <c r="N16" t="s">
        <v>430</v>
      </c>
    </row>
    <row r="17" spans="1:14">
      <c r="A17" t="s">
        <v>431</v>
      </c>
      <c r="B17" t="s">
        <v>432</v>
      </c>
      <c r="C17" t="s">
        <v>433</v>
      </c>
      <c r="D17" t="s">
        <v>434</v>
      </c>
      <c r="E17" t="s">
        <v>435</v>
      </c>
      <c r="F17" t="s">
        <v>436</v>
      </c>
      <c r="G17" t="s">
        <v>437</v>
      </c>
      <c r="J17" t="str">
        <v>Maroochydore FC</v>
      </c>
      <c r="N17" t="s">
        <v>438</v>
      </c>
    </row>
    <row r="18" spans="1:14">
      <c r="A18" t="s">
        <v>439</v>
      </c>
      <c r="B18" t="s">
        <v>440</v>
      </c>
      <c r="C18" t="s">
        <v>441</v>
      </c>
      <c r="D18" t="s">
        <v>442</v>
      </c>
      <c r="E18" t="s">
        <v>443</v>
      </c>
      <c r="F18" t="s">
        <v>444</v>
      </c>
      <c r="J18" t="str">
        <v xml:space="preserve">Maryborough </v>
      </c>
      <c r="N18" t="s">
        <v>445</v>
      </c>
    </row>
    <row r="19" spans="1:14">
      <c r="A19" t="s">
        <v>446</v>
      </c>
      <c r="B19" t="s">
        <v>447</v>
      </c>
      <c r="C19" t="s">
        <v>448</v>
      </c>
      <c r="D19" t="s">
        <v>449</v>
      </c>
      <c r="E19" t="s">
        <v>450</v>
      </c>
      <c r="F19" t="s">
        <v>451</v>
      </c>
      <c r="J19" t="str">
        <v>Murgon</v>
      </c>
    </row>
    <row r="20" spans="1:14">
      <c r="A20" t="s">
        <v>452</v>
      </c>
      <c r="B20" t="s">
        <v>453</v>
      </c>
      <c r="C20" t="s">
        <v>454</v>
      </c>
      <c r="D20" t="s">
        <v>455</v>
      </c>
      <c r="E20" t="s">
        <v>456</v>
      </c>
      <c r="F20" t="s">
        <v>457</v>
      </c>
      <c r="J20" t="str">
        <v>Nambour</v>
      </c>
    </row>
    <row r="21" spans="1:14">
      <c r="A21" t="s">
        <v>458</v>
      </c>
      <c r="B21" t="s">
        <v>459</v>
      </c>
      <c r="D21" t="s">
        <v>460</v>
      </c>
      <c r="E21" t="s">
        <v>461</v>
      </c>
      <c r="F21" t="s">
        <v>462</v>
      </c>
      <c r="J21" t="str">
        <v>Nanango</v>
      </c>
    </row>
    <row r="22" spans="1:14">
      <c r="A22" t="s">
        <v>463</v>
      </c>
      <c r="B22" t="s">
        <v>464</v>
      </c>
      <c r="D22" t="s">
        <v>465</v>
      </c>
      <c r="E22" t="s">
        <v>466</v>
      </c>
      <c r="F22" t="s">
        <v>467</v>
      </c>
      <c r="J22" t="str">
        <v>Noosa</v>
      </c>
    </row>
    <row r="23" spans="1:14">
      <c r="A23" t="s">
        <v>468</v>
      </c>
      <c r="B23" t="s">
        <v>469</v>
      </c>
      <c r="D23" t="s">
        <v>470</v>
      </c>
      <c r="E23" t="s">
        <v>471</v>
      </c>
      <c r="F23" t="s">
        <v>472</v>
      </c>
      <c r="J23" t="str">
        <v>Uniting Life Mooloolaba</v>
      </c>
    </row>
    <row r="24" spans="1:14">
      <c r="A24" t="s">
        <v>473</v>
      </c>
      <c r="B24" t="s">
        <v>474</v>
      </c>
      <c r="D24" t="s">
        <v>475</v>
      </c>
      <c r="E24" t="s">
        <v>476</v>
      </c>
      <c r="F24" t="s">
        <v>477</v>
      </c>
      <c r="J24" t="str">
        <v>Wondai</v>
      </c>
    </row>
    <row r="25" spans="1:14">
      <c r="A25" t="s">
        <v>478</v>
      </c>
      <c r="B25" t="s">
        <v>479</v>
      </c>
      <c r="D25" t="s">
        <v>480</v>
      </c>
      <c r="E25" t="s">
        <v>481</v>
      </c>
      <c r="F25" t="s">
        <v>482</v>
      </c>
      <c r="J25" t="str">
        <v>Childers/Biggenden</v>
      </c>
    </row>
    <row r="26" spans="1:14">
      <c r="A26" t="s">
        <v>483</v>
      </c>
      <c r="B26" t="s">
        <v>484</v>
      </c>
      <c r="D26" t="s">
        <v>485</v>
      </c>
      <c r="E26" t="s">
        <v>486</v>
      </c>
      <c r="F26" t="s">
        <v>487</v>
      </c>
      <c r="J26" t="str">
        <v>Korean FC</v>
      </c>
    </row>
    <row r="27" spans="1:14">
      <c r="A27" t="s">
        <v>488</v>
      </c>
      <c r="B27" t="s">
        <v>489</v>
      </c>
      <c r="E27" t="s">
        <v>490</v>
      </c>
      <c r="F27" t="s">
        <v>491</v>
      </c>
    </row>
    <row r="28" spans="1:14">
      <c r="A28" t="s">
        <v>492</v>
      </c>
      <c r="B28" t="s">
        <v>493</v>
      </c>
      <c r="E28" t="s">
        <v>494</v>
      </c>
      <c r="F28" t="s">
        <v>495</v>
      </c>
    </row>
    <row r="29" spans="1:14">
      <c r="B29" t="s">
        <v>496</v>
      </c>
      <c r="E29" t="s">
        <v>497</v>
      </c>
      <c r="F29" t="s">
        <v>498</v>
      </c>
    </row>
    <row r="30" spans="1:14">
      <c r="E30" t="s">
        <v>499</v>
      </c>
      <c r="F30" t="s">
        <v>500</v>
      </c>
    </row>
    <row r="31" spans="1:14">
      <c r="E31" t="s">
        <v>501</v>
      </c>
    </row>
    <row r="32" spans="1:14">
      <c r="E32" t="s">
        <v>502</v>
      </c>
    </row>
    <row r="33" spans="5:5">
      <c r="E33" t="s">
        <v>503</v>
      </c>
    </row>
    <row r="34" spans="5:5">
      <c r="E34" t="s">
        <v>504</v>
      </c>
    </row>
    <row r="35" spans="5:5">
      <c r="E35" t="s">
        <v>505</v>
      </c>
    </row>
    <row r="36" spans="5:5">
      <c r="E36" t="s">
        <v>506</v>
      </c>
    </row>
    <row r="37" spans="5:5">
      <c r="E37" t="s">
        <v>507</v>
      </c>
    </row>
    <row r="38" spans="5:5">
      <c r="E38" t="s">
        <v>508</v>
      </c>
    </row>
    <row r="39" spans="5:5">
      <c r="E39" t="s">
        <v>509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23F22AAD13F9241942717C28803A3B7" ma:contentTypeVersion="21" ma:contentTypeDescription="Create a new document." ma:contentTypeScope="" ma:versionID="2163317d7ad77f72ccba6e8719c0b11f">
  <xsd:schema xmlns:xsd="http://www.w3.org/2001/XMLSchema" xmlns:xs="http://www.w3.org/2001/XMLSchema" xmlns:p="http://schemas.microsoft.com/office/2006/metadata/properties" xmlns:ns2="c0e7ab58-17c9-4e89-bafa-89648b546eb5" xmlns:ns3="c3913e6b-80c0-4468-be5f-5c82e0eb4f1d" targetNamespace="http://schemas.microsoft.com/office/2006/metadata/properties" ma:root="true" ma:fieldsID="4facecb1cbe178c23ca27c93159a0af1" ns2:_="" ns3:_="">
    <xsd:import namespace="c0e7ab58-17c9-4e89-bafa-89648b546eb5"/>
    <xsd:import namespace="c3913e6b-80c0-4468-be5f-5c82e0eb4f1d"/>
    <xsd:element name="properties">
      <xsd:complexType>
        <xsd:sequence>
          <xsd:element name="documentManagement">
            <xsd:complexType>
              <xsd:all>
                <xsd:element ref="ns2:Hub_x0020_Link" minOccurs="0"/>
                <xsd:element ref="ns2:Category" minOccurs="0"/>
                <xsd:element ref="ns2:Group" minOccurs="0"/>
                <xsd:element ref="ns2:Sub_x002d_Group"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7ab58-17c9-4e89-bafa-89648b546eb5" elementFormDefault="qualified">
    <xsd:import namespace="http://schemas.microsoft.com/office/2006/documentManagement/types"/>
    <xsd:import namespace="http://schemas.microsoft.com/office/infopath/2007/PartnerControls"/>
    <xsd:element name="Hub_x0020_Link" ma:index="2" nillable="true" ma:displayName="Hub Link" ma:default="1" ma:internalName="Hub_x0020_Link" ma:readOnly="false">
      <xsd:simpleType>
        <xsd:restriction base="dms:Boolean"/>
      </xsd:simpleType>
    </xsd:element>
    <xsd:element name="Category" ma:index="3" nillable="true" ma:displayName="Category" ma:default="Resources" ma:internalName="Category" ma:readOnly="false">
      <xsd:simpleType>
        <xsd:restriction base="dms:Text">
          <xsd:maxLength value="255"/>
        </xsd:restriction>
      </xsd:simpleType>
    </xsd:element>
    <xsd:element name="Group" ma:index="4" nillable="true" ma:displayName="Group" ma:default="Ministries" ma:format="Dropdown" ma:internalName="Group" ma:readOnly="false">
      <xsd:simpleType>
        <xsd:restriction base="dms:Text">
          <xsd:maxLength value="255"/>
        </xsd:restriction>
      </xsd:simpleType>
    </xsd:element>
    <xsd:element name="Sub_x002d_Group" ma:index="5" nillable="true" ma:displayName="Sub-Group" ma:default="About" ma:format="Dropdown" ma:internalName="Sub_x002d_Group" ma:readOnly="false">
      <xsd:simpleType>
        <xsd:restriction base="dms:Text">
          <xsd:maxLength value="255"/>
        </xsd:restriction>
      </xsd:simpleType>
    </xsd:element>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SearchProperties" ma:index="9" nillable="true" ma:displayName="MediaServiceSearchProperties" ma:hidden="true" ma:internalName="MediaServiceSearchProperties"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23ec9ac-782e-46e6-86d0-3a8a62ef4de9"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913e6b-80c0-4468-be5f-5c82e0eb4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a8ae414f-2a11-4c80-b7ae-1116bef0c256}" ma:internalName="TaxCatchAll" ma:showField="CatchAllData" ma:web="c3913e6b-80c0-4468-be5f-5c82e0eb4f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e7ab58-17c9-4e89-bafa-89648b546eb5">
      <Terms xmlns="http://schemas.microsoft.com/office/infopath/2007/PartnerControls"/>
    </lcf76f155ced4ddcb4097134ff3c332f>
    <TaxCatchAll xmlns="c3913e6b-80c0-4468-be5f-5c82e0eb4f1d" xsi:nil="true"/>
    <Group xmlns="c0e7ab58-17c9-4e89-bafa-89648b546eb5">Finance</Group>
    <Category xmlns="c0e7ab58-17c9-4e89-bafa-89648b546eb5">Resources</Category>
    <Sub_x002d_Group xmlns="c0e7ab58-17c9-4e89-bafa-89648b546eb5">Annual Return</Sub_x002d_Group>
    <Hub_x0020_Link xmlns="c0e7ab58-17c9-4e89-bafa-89648b546eb5">true</Hub_x0020_Link>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E82F7C-5411-4554-8E28-C127C8A657D9}"/>
</file>

<file path=customXml/itemProps2.xml><?xml version="1.0" encoding="utf-8"?>
<ds:datastoreItem xmlns:ds="http://schemas.openxmlformats.org/officeDocument/2006/customXml" ds:itemID="{B7357AFF-02CF-42B7-9308-090A3FAC901A}"/>
</file>

<file path=customXml/itemProps3.xml><?xml version="1.0" encoding="utf-8"?>
<ds:datastoreItem xmlns:ds="http://schemas.openxmlformats.org/officeDocument/2006/customXml" ds:itemID="{1C26EF84-1C5E-46CF-AEFC-33FCCF88BC21}"/>
</file>

<file path=customXml/itemProps4.xml><?xml version="1.0" encoding="utf-8"?>
<ds:datastoreItem xmlns:ds="http://schemas.openxmlformats.org/officeDocument/2006/customXml" ds:itemID="{0A5FFE6D-1004-4668-B438-E5FB80B87E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Janna Hakimova</dc:creator>
  <cp:keywords/>
  <dc:description/>
  <cp:lastModifiedBy>i:0#.f|membership|kenny.vui@ucaqld.com.au</cp:lastModifiedBy>
  <cp:revision/>
  <dcterms:created xsi:type="dcterms:W3CDTF">2023-10-30T03:13:51Z</dcterms:created>
  <dcterms:modified xsi:type="dcterms:W3CDTF">2026-08-21T04:54:40Z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0x010100023F22AAD13F9241942717C28803A3B7</vt:lpwstr>
  </property>
  <property fmtid="{D5CDD505-2E9C-101B-9397-08002B2CF9AE}" pid="3" name="_dlc_DocIdItemGuid">
    <vt:lpwstr>903cdfd5-c523-4f65-9050-67daa2b8b1f8</vt:lpwstr>
  </property>
  <property fmtid="{D5CDD505-2E9C-101B-9397-08002B2CF9AE}" pid="4" name="MediaServiceImageTags">
    <vt:lpwstr/>
  </property>
  <property fmtid="{D5CDD505-2E9C-101B-9397-08002B2CF9AE}" pid="5" name="Document_x0020_Type">
    <vt:lpwstr/>
  </property>
  <property fmtid="{D5CDD505-2E9C-101B-9397-08002B2CF9AE}" pid="6" name="Document Type">
    <vt:lpwstr/>
  </property>
  <property fmtid="{D5CDD505-2E9C-101B-9397-08002B2CF9AE}" pid="7" name="PolicyArea">
    <vt:lpwstr>J: Other Resources</vt:lpwstr>
  </property>
  <property fmtid="{D5CDD505-2E9C-101B-9397-08002B2CF9AE}" pid="8" name="Order">
    <vt:r8>215100</vt:r8>
  </property>
  <property fmtid="{D5CDD505-2E9C-101B-9397-08002B2CF9AE}" pid="9" name="xd_Signature">
    <vt:bool>false</vt:bool>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Website?">
    <vt:bool>true</vt:bool>
  </property>
  <property fmtid="{D5CDD505-2E9C-101B-9397-08002B2CF9AE}" pid="14" name="_ExtendedDescription">
    <vt:lpwstr/>
  </property>
  <property fmtid="{D5CDD505-2E9C-101B-9397-08002B2CF9AE}" pid="15" name="TriggerFlowInfo">
    <vt:lpwstr/>
  </property>
  <property fmtid="{D5CDD505-2E9C-101B-9397-08002B2CF9AE}" pid="16" name="PolicyContact">
    <vt:lpwstr>1055;#Ian Powles</vt:lpwstr>
  </property>
  <property fmtid="{D5CDD505-2E9C-101B-9397-08002B2CF9AE}" pid="17" name="_SourceUrl">
    <vt:lpwstr/>
  </property>
  <property fmtid="{D5CDD505-2E9C-101B-9397-08002B2CF9AE}" pid="18" name="_SharedFileIndex">
    <vt:lpwstr/>
  </property>
</Properties>
</file>